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stateofwa-my.sharepoint.com/personal/jaza461_ecy_wa_gov/Documents/Desktop/"/>
    </mc:Choice>
  </mc:AlternateContent>
  <xr:revisionPtr revIDLastSave="0" documentId="8_{74C12D8C-6CA7-445B-99FA-894DE8E25EC1}" xr6:coauthVersionLast="47" xr6:coauthVersionMax="47" xr10:uidLastSave="{00000000-0000-0000-0000-000000000000}"/>
  <bookViews>
    <workbookView xWindow="-57720" yWindow="-120" windowWidth="29040" windowHeight="15840" xr2:uid="{00000000-000D-0000-FFFF-FFFF00000000}"/>
  </bookViews>
  <sheets>
    <sheet name="Deficit Estimator" sheetId="7" r:id="rId1"/>
    <sheet name="Credit Estimator" sheetId="1" r:id="rId2"/>
  </sheets>
  <calcPr calcId="191028" calcMode="manual" iterate="1" iterateDelta="1.0000000000000001E-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7" i="1" l="1"/>
  <c r="J336" i="1"/>
  <c r="J335" i="1"/>
  <c r="J334" i="1"/>
  <c r="J333" i="1"/>
  <c r="J332" i="1"/>
  <c r="J331" i="1"/>
  <c r="J330" i="1"/>
  <c r="J329" i="1"/>
  <c r="J328" i="1"/>
  <c r="J327" i="1"/>
  <c r="J326" i="1"/>
  <c r="J325" i="1"/>
  <c r="J324" i="1"/>
  <c r="J323" i="1"/>
  <c r="J322" i="1"/>
  <c r="J320" i="1"/>
  <c r="J319" i="1"/>
  <c r="J318" i="1"/>
  <c r="J317" i="1"/>
  <c r="J316" i="1"/>
  <c r="J315" i="1"/>
  <c r="J314" i="1"/>
  <c r="J313" i="1"/>
  <c r="J312" i="1"/>
  <c r="J311" i="1"/>
  <c r="J310" i="1"/>
  <c r="J309" i="1"/>
  <c r="J308" i="1"/>
  <c r="J307" i="1"/>
  <c r="J306" i="1"/>
  <c r="J305" i="1"/>
  <c r="J271" i="1"/>
  <c r="J272" i="1"/>
  <c r="J273" i="1"/>
  <c r="J255" i="1"/>
  <c r="J256" i="1"/>
  <c r="J257" i="1"/>
  <c r="J258" i="1"/>
  <c r="J259" i="1"/>
  <c r="J260" i="1"/>
  <c r="J261" i="1"/>
  <c r="J262" i="1"/>
  <c r="J263" i="1"/>
  <c r="J264" i="1"/>
  <c r="J265" i="1"/>
  <c r="J266" i="1"/>
  <c r="J267" i="1"/>
  <c r="J268" i="1"/>
  <c r="J269" i="1"/>
  <c r="J254" i="1"/>
  <c r="J215" i="1"/>
  <c r="J214" i="1"/>
  <c r="J213" i="1"/>
  <c r="J212" i="1"/>
  <c r="J211" i="1"/>
  <c r="J210" i="1"/>
  <c r="J209" i="1"/>
  <c r="J208" i="1"/>
  <c r="J207" i="1"/>
  <c r="J206" i="1"/>
  <c r="J205" i="1"/>
  <c r="J204" i="1"/>
  <c r="J203" i="1"/>
  <c r="J202" i="1"/>
  <c r="J201" i="1"/>
  <c r="J200" i="1"/>
  <c r="J218" i="1"/>
  <c r="J219" i="1"/>
  <c r="J220" i="1"/>
  <c r="J221" i="1"/>
  <c r="J222" i="1"/>
  <c r="J223" i="1"/>
  <c r="J224" i="1"/>
  <c r="J225" i="1"/>
  <c r="J226" i="1"/>
  <c r="J227" i="1"/>
  <c r="J228" i="1"/>
  <c r="J229" i="1"/>
  <c r="J230" i="1"/>
  <c r="J231" i="1"/>
  <c r="J232" i="1"/>
  <c r="J233" i="1"/>
  <c r="J139" i="1"/>
  <c r="J141" i="1"/>
  <c r="J142" i="1"/>
  <c r="J143" i="1"/>
  <c r="J138" i="1"/>
  <c r="J140" i="1"/>
  <c r="J77" i="1"/>
  <c r="J78" i="1"/>
  <c r="J79" i="1"/>
  <c r="J80" i="1"/>
  <c r="J81" i="1"/>
  <c r="J82" i="1"/>
  <c r="J83" i="1"/>
  <c r="J84" i="1"/>
  <c r="J85" i="1"/>
  <c r="J86" i="1"/>
  <c r="J87" i="1"/>
  <c r="J88" i="1"/>
  <c r="J89" i="1"/>
  <c r="J90" i="1"/>
  <c r="J91" i="1"/>
  <c r="J76" i="1"/>
  <c r="J157" i="1" l="1"/>
  <c r="J158" i="1"/>
  <c r="J159" i="1"/>
  <c r="J160" i="1"/>
  <c r="J161" i="1"/>
  <c r="J174" i="1"/>
  <c r="J173" i="1"/>
  <c r="J172" i="1"/>
  <c r="J171" i="1"/>
  <c r="J170" i="1"/>
  <c r="J169" i="1"/>
  <c r="J168" i="1"/>
  <c r="J167" i="1"/>
  <c r="J166" i="1"/>
  <c r="J165" i="1"/>
  <c r="J164" i="1"/>
  <c r="J156" i="1"/>
  <c r="J155" i="1"/>
  <c r="J154" i="1"/>
  <c r="J153" i="1"/>
  <c r="J152" i="1"/>
  <c r="J151" i="1"/>
  <c r="J150" i="1"/>
  <c r="J149" i="1"/>
  <c r="J148" i="1"/>
  <c r="J147" i="1"/>
  <c r="J146" i="1"/>
  <c r="J7" i="1" l="1"/>
  <c r="J281" i="1"/>
  <c r="J282" i="1"/>
  <c r="J283" i="1"/>
  <c r="J284" i="1"/>
  <c r="J285" i="1"/>
  <c r="J286" i="1"/>
  <c r="J73" i="1"/>
  <c r="J72" i="1"/>
  <c r="J71" i="1"/>
  <c r="J70" i="1"/>
  <c r="J69" i="1"/>
  <c r="J68" i="1"/>
  <c r="J67" i="1"/>
  <c r="J66" i="1"/>
  <c r="J65" i="1"/>
  <c r="J64" i="1"/>
  <c r="J63" i="1"/>
  <c r="J62" i="1"/>
  <c r="J61" i="1"/>
  <c r="J60" i="1"/>
  <c r="J59" i="1"/>
  <c r="J58" i="1"/>
  <c r="J56" i="1"/>
  <c r="J55" i="1"/>
  <c r="J54" i="1"/>
  <c r="J53" i="1"/>
  <c r="J52" i="1"/>
  <c r="J51" i="1"/>
  <c r="J50" i="1"/>
  <c r="J49" i="1"/>
  <c r="J48" i="1"/>
  <c r="J47" i="1"/>
  <c r="J46" i="1"/>
  <c r="J45" i="1"/>
  <c r="J44" i="1"/>
  <c r="J43" i="1"/>
  <c r="J42" i="1"/>
  <c r="J41" i="1"/>
  <c r="J298" i="1"/>
  <c r="J299" i="1"/>
  <c r="J300" i="1"/>
  <c r="J301" i="1"/>
  <c r="J302" i="1"/>
  <c r="J303" i="1"/>
  <c r="J246" i="1"/>
  <c r="J192" i="1"/>
  <c r="J193" i="1"/>
  <c r="J194" i="1"/>
  <c r="J195" i="1"/>
  <c r="J196" i="1"/>
  <c r="J197" i="1"/>
  <c r="J121" i="1"/>
  <c r="J122" i="1"/>
  <c r="J123" i="1"/>
  <c r="J124" i="1"/>
  <c r="J125" i="1"/>
  <c r="J126" i="1"/>
  <c r="J104" i="1"/>
  <c r="J105" i="1"/>
  <c r="J106" i="1"/>
  <c r="J107" i="1"/>
  <c r="J108" i="1"/>
  <c r="J109" i="1"/>
  <c r="J34" i="1"/>
  <c r="J35" i="1"/>
  <c r="J36" i="1"/>
  <c r="J37" i="1"/>
  <c r="J38" i="1"/>
  <c r="J39" i="1"/>
  <c r="J17" i="1"/>
  <c r="J18" i="1"/>
  <c r="J19" i="1"/>
  <c r="J20" i="1"/>
  <c r="J21" i="1"/>
  <c r="J22" i="1"/>
  <c r="I34" i="7"/>
  <c r="I35" i="7"/>
  <c r="I36" i="7"/>
  <c r="I37" i="7"/>
  <c r="I38" i="7"/>
  <c r="I39" i="7"/>
  <c r="I17" i="7"/>
  <c r="I18" i="7"/>
  <c r="I19" i="7"/>
  <c r="I20" i="7"/>
  <c r="I21" i="7"/>
  <c r="I22" i="7"/>
  <c r="I24" i="7"/>
  <c r="I25" i="7"/>
  <c r="I26" i="7"/>
  <c r="I27" i="7"/>
  <c r="I28" i="7"/>
  <c r="I29" i="7"/>
  <c r="I30" i="7"/>
  <c r="I31" i="7"/>
  <c r="I32" i="7"/>
  <c r="I33" i="7"/>
  <c r="J297" i="1"/>
  <c r="J296" i="1"/>
  <c r="J295" i="1"/>
  <c r="J294" i="1"/>
  <c r="J293" i="1"/>
  <c r="J292" i="1"/>
  <c r="J291" i="1"/>
  <c r="J290" i="1"/>
  <c r="J289" i="1"/>
  <c r="J288" i="1"/>
  <c r="J25" i="1" l="1"/>
  <c r="J26" i="1"/>
  <c r="J24" i="1"/>
  <c r="J280" i="1" l="1"/>
  <c r="J279" i="1"/>
  <c r="J278" i="1"/>
  <c r="J277" i="1"/>
  <c r="J276" i="1"/>
  <c r="J275" i="1"/>
  <c r="J274" i="1"/>
  <c r="J245" i="1"/>
  <c r="J244" i="1"/>
  <c r="J243" i="1"/>
  <c r="J242" i="1"/>
  <c r="J241" i="1"/>
  <c r="J240" i="1"/>
  <c r="J239" i="1"/>
  <c r="J238" i="1"/>
  <c r="J237" i="1"/>
  <c r="J236" i="1"/>
  <c r="J191" i="1"/>
  <c r="J190" i="1"/>
  <c r="J189" i="1"/>
  <c r="J188" i="1"/>
  <c r="J187" i="1"/>
  <c r="J186" i="1"/>
  <c r="J185" i="1"/>
  <c r="J184" i="1"/>
  <c r="J183" i="1"/>
  <c r="J182" i="1"/>
  <c r="J137" i="1"/>
  <c r="J136" i="1"/>
  <c r="J135" i="1"/>
  <c r="J134" i="1"/>
  <c r="J133" i="1"/>
  <c r="J132" i="1"/>
  <c r="J131" i="1"/>
  <c r="J130" i="1"/>
  <c r="J129" i="1"/>
  <c r="J128" i="1"/>
  <c r="J120" i="1"/>
  <c r="J119" i="1"/>
  <c r="J118" i="1"/>
  <c r="J117" i="1"/>
  <c r="J116" i="1"/>
  <c r="J115" i="1"/>
  <c r="J114" i="1"/>
  <c r="J113" i="1"/>
  <c r="J112" i="1"/>
  <c r="J111" i="1"/>
  <c r="J103" i="1"/>
  <c r="J102" i="1"/>
  <c r="J101" i="1"/>
  <c r="J100" i="1"/>
  <c r="J99" i="1"/>
  <c r="J98" i="1"/>
  <c r="J97" i="1"/>
  <c r="J96" i="1"/>
  <c r="J95" i="1"/>
  <c r="J94" i="1"/>
  <c r="J33" i="1"/>
  <c r="J32" i="1"/>
  <c r="J31" i="1"/>
  <c r="J30" i="1"/>
  <c r="J29" i="1"/>
  <c r="J28" i="1"/>
  <c r="J27" i="1"/>
  <c r="J8" i="1"/>
  <c r="J9" i="1"/>
  <c r="J10" i="1"/>
  <c r="J11" i="1"/>
  <c r="J12" i="1"/>
  <c r="J13" i="1"/>
  <c r="J14" i="1"/>
  <c r="J15" i="1"/>
  <c r="J16" i="1"/>
  <c r="I7" i="7" l="1"/>
  <c r="I8" i="7"/>
  <c r="I9" i="7"/>
  <c r="I10" i="7"/>
  <c r="I11" i="7"/>
  <c r="I12" i="7"/>
  <c r="I13" i="7"/>
  <c r="I14" i="7"/>
  <c r="I15" i="7"/>
  <c r="I16" i="7"/>
</calcChain>
</file>

<file path=xl/sharedStrings.xml><?xml version="1.0" encoding="utf-8"?>
<sst xmlns="http://schemas.openxmlformats.org/spreadsheetml/2006/main" count="440" uniqueCount="82">
  <si>
    <t>Column 1</t>
  </si>
  <si>
    <t>Column 2</t>
  </si>
  <si>
    <t>Column 3</t>
  </si>
  <si>
    <t>Column 4</t>
  </si>
  <si>
    <t>Column 5</t>
  </si>
  <si>
    <t>Column 6</t>
  </si>
  <si>
    <t>Column 7</t>
  </si>
  <si>
    <t>Column 8</t>
  </si>
  <si>
    <t>Name of fuel</t>
  </si>
  <si>
    <t>Year</t>
  </si>
  <si>
    <t>Standard</t>
  </si>
  <si>
    <t>Carbon intensity</t>
  </si>
  <si>
    <t>Number</t>
  </si>
  <si>
    <t>Units</t>
  </si>
  <si>
    <t>Energy density</t>
  </si>
  <si>
    <t>Number of deficits</t>
  </si>
  <si>
    <t>(gCO2e/MJ)</t>
  </si>
  <si>
    <t>(MJ/unit)</t>
  </si>
  <si>
    <t>gallons</t>
  </si>
  <si>
    <t>Directions -</t>
  </si>
  <si>
    <t>Column 1:</t>
  </si>
  <si>
    <t>Find the type of fuel.</t>
  </si>
  <si>
    <t>Column 2:</t>
  </si>
  <si>
    <t>Find the year that you are estimating the deficits for.</t>
  </si>
  <si>
    <t>Column 3:</t>
  </si>
  <si>
    <t>These are the applicable clean fuels standards as taken from Table 1 (Gasoline) , 2 (Diesel) or 3 (Jet).</t>
  </si>
  <si>
    <t>Column 4:</t>
  </si>
  <si>
    <t>This is the carbon intensity of the fuel as taken from Table 4.</t>
  </si>
  <si>
    <t>Column 5:</t>
  </si>
  <si>
    <t>Enter the volume of fuel that you are estimating the deficits for.</t>
  </si>
  <si>
    <t>Column 6:</t>
  </si>
  <si>
    <t>The volume in Column 5 must be entered in these units.</t>
  </si>
  <si>
    <t>Column 7:</t>
  </si>
  <si>
    <t>Enter the energy density of the fuel from Table 6.</t>
  </si>
  <si>
    <t>Column 8:</t>
  </si>
  <si>
    <t>This is the estimated number of deficits generated.</t>
  </si>
  <si>
    <t>Column 9</t>
  </si>
  <si>
    <t>Energy economy ratio</t>
  </si>
  <si>
    <t>Number of credits</t>
  </si>
  <si>
    <t>kilowatt hours</t>
  </si>
  <si>
    <t>therms</t>
  </si>
  <si>
    <t>kilograms</t>
  </si>
  <si>
    <t>Find the type of fuel. You can change the name to add in a specific feedstock (i.e. corn to sugarcane ethanol).</t>
  </si>
  <si>
    <t>Find the year that you are estimating the credits for.</t>
  </si>
  <si>
    <t>Enter the carbon intensity of the fuel, from your product transfer document or from Table 4.</t>
  </si>
  <si>
    <t>Enter the volume of fuel that you are estimating the credits for.</t>
  </si>
  <si>
    <t>Enter the applicable energy economy ratio from Table 7. Note that there are different values based on the type of vehicle the fuel is used in.</t>
  </si>
  <si>
    <t>Column 9:</t>
  </si>
  <si>
    <t>This is the estimated number of credits generated.</t>
  </si>
  <si>
    <t>Amount Number</t>
  </si>
  <si>
    <t>Amount Units</t>
  </si>
  <si>
    <t>Note: This is if therms are reported on HHV basis. For therms reported on an LHV basis, the 95.27 in column H must be replaced to 105.5.</t>
  </si>
  <si>
    <t>After 2033, fossil propane/LPG is deficit generating and becomes a regulated fuel</t>
  </si>
  <si>
    <t>Renewable Propane/LPG (Example WARNWP400T)  in Light/Medium Duty Vehicles</t>
  </si>
  <si>
    <t>Note: This calculator also applies to propane propelled forklifts using EER value (in column I) as 0.9.</t>
  </si>
  <si>
    <t>Alternative Jet Fuel (Example WAAJF701T)</t>
  </si>
  <si>
    <t>Note: The same calculator applies to fixed guideway systems by replacing the EER value in column I as established in Table 4 of WAC 173-424-900.</t>
  </si>
  <si>
    <t>After 2033, fossil CNG is deficit generating and becomes a regulated fuel</t>
  </si>
  <si>
    <t>Utility specific Electricity in an on-road light-duty vehicle Example CI of an arbitrary utility</t>
  </si>
  <si>
    <t>Biodiesel  (Example WABIOD200T)</t>
  </si>
  <si>
    <t xml:space="preserve"> Renewable Diesel (Example WARNWD300T)</t>
  </si>
  <si>
    <t>Hydrogen in a forklift (Example WAHYF)</t>
  </si>
  <si>
    <t>Hydrogen in a heavy-duty on-road vehicle (Example WAHYF)</t>
  </si>
  <si>
    <t>Hydrogen in a light-duty on-road vehicle (Example WAHYF)</t>
  </si>
  <si>
    <t xml:space="preserve">Fossil Propane/LPG in Light Duty Vehicles  (Example WALPG) </t>
  </si>
  <si>
    <t>Renewable Natural Gas (RNG) - in Heavy Duty Vehicles with Spark Ignition Engines (Example WACNG500T)</t>
  </si>
  <si>
    <t xml:space="preserve">Renewable Natural Gas (RNG) - in Heavy Duty Vehicles with Compression Ignition Engines (Example WACNG500T)  </t>
  </si>
  <si>
    <t xml:space="preserve">Renewable Natural Gas (RNG) - in Light/Medium Duty Vehicles (Example WACNG500T)  </t>
  </si>
  <si>
    <t>CNG, fossil (WACNG) in Heavy Duty Vehicles with Spark Ignition Engines</t>
  </si>
  <si>
    <t>CNG, fossil (WACNG) in Heavy Duty Vehicle with Compression Ignition Engines</t>
  </si>
  <si>
    <t>CNG, fossil (WACNG) in Light/Medium Duty (Internal Combustion Engine) Vehicle</t>
  </si>
  <si>
    <t>Corn Ethanol (Denatured) Example WAETH102T</t>
  </si>
  <si>
    <t>Utility specific Electricity in an on-road Heavy-duty vehicle (Truck or Bus) Example CI</t>
  </si>
  <si>
    <t>Utility specific Electricity in a Post-2022 forklift Example CI</t>
  </si>
  <si>
    <t>Utility specific Electricity in a Pre-2023 forklift Example CI</t>
  </si>
  <si>
    <t xml:space="preserve"> All tables can be found in WAC 173-424-900 </t>
  </si>
  <si>
    <t>Washington Clean Fuel Standard Program - Deficit Estimator - CFS2023 version</t>
  </si>
  <si>
    <t>Washington Clean Fuel Standard Program - Credit Estimator - CFS2023 version</t>
  </si>
  <si>
    <t>The CFP Credit/Deficit Estimator is designed to help fuel providers with deficit and credit generation calculations for the Washington Clean Fuel Standard Program. This spreadsheet has been purposefully left unlocked so users can change values. We advise that users be careful when you make changes to it and save it to your desktop. Values in the colored columns are meant to be changed, based on the specific fuel and feedstock you are estimating credits/deficits for. Official calculations for compliance are done within the Washington Fuel Reporting System based on information submitted in quarterly and annual reports. This estimator is provided as a tool, and does not change any individual entity's obligations under the Clean Fuel Standard Program. The estimator is provided as-is and does not take the place of any entity's obligation to do their own due diligence with respect to the rules or any other aspect of compliance. This estimator is aligned with the requirements adopted in Chapter 173-424 WAC by the Washington State Department of Ecology in November 2022 including OPGEE 2.0 and WA-GREET 3.0, the carbon intensity standards, and energy densities.</t>
  </si>
  <si>
    <t xml:space="preserve">The CFS Obligation Estimator is designed to help fuel providers with deficit and credit generation calculations for the Washington Clean Fuel Standard Program. This spreadsheet has been purposefully left unlocked so users can change values. We advise that users be careful when you make changes to it and save it to your desktop. Values in the colored columns are meant to be changed, based on the specific fuel and feedstock you are estimating credits/deficits for. Official calculations for compliance are done within the Washington Fuels Reporting System based on information submitted in quarterly and annual reports. This estimator is provided as a tool, and does not change any individual entity's obligations under the Clean Fuel Standard Program. The estimator is provided as-is and does not take the place of any entity's obligation to do their own due diligence with respect to the rules or any other aspect of compliance. This 2023 estimator is aligned with the requirements adopted Chapter 173-424 WAC by the Washington State Department of Ecology in November 2022 including OPGEE 2.0 and WA-GREET 3.0,the carbon intensity standards, and energy densities. Example fuel pathway codes and their carbon intensity values, and energy economy ratios (EER) are used as examples. </t>
  </si>
  <si>
    <t>Imported Clear Gasoline (WAGAS001)</t>
  </si>
  <si>
    <t>Imported Clear Diesel (WAULSD001)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</si>
</sst>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10"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Arial"/>
      <family val="2"/>
    </font>
    <font>
      <u/>
      <sz val="10"/>
      <color theme="10"/>
      <name val="Arial"/>
      <family val="2"/>
    </font>
    <font>
      <b/>
      <sz val="16"/>
      <color theme="1"/>
      <name val="Arial"/>
      <family val="2"/>
    </font>
    <font>
      <u/>
      <sz val="10"/>
      <color theme="1"/>
      <name val="Arial"/>
      <family val="2"/>
    </font>
    <font>
      <b/>
      <sz val="10"/>
      <color theme="1"/>
      <name val="Arial"/>
      <family val="2"/>
    </font>
    <font>
      <sz val="10"/>
      <color rgb="FFFF0000"/>
      <name val="Arial"/>
      <family val="2"/>
    </font>
    <font>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90">
    <xf numFmtId="0" fontId="0" fillId="0" borderId="0" xfId="0"/>
    <xf numFmtId="0" fontId="3" fillId="0" borderId="0" xfId="0" applyFont="1" applyAlignment="1">
      <alignment horizontal="center"/>
    </xf>
    <xf numFmtId="0" fontId="3" fillId="0" borderId="0" xfId="1" applyNumberFormat="1" applyFont="1" applyAlignment="1">
      <alignment horizontal="center"/>
    </xf>
    <xf numFmtId="0" fontId="4" fillId="0" borderId="0" xfId="3" applyFont="1" applyAlignment="1">
      <alignment horizontal="center"/>
    </xf>
    <xf numFmtId="44" fontId="3" fillId="0" borderId="0" xfId="2" applyFont="1" applyAlignment="1">
      <alignment horizontal="center"/>
    </xf>
    <xf numFmtId="0" fontId="3" fillId="0" borderId="0" xfId="0" applyFont="1" applyAlignment="1">
      <alignment horizontal="center" vertical="center" wrapText="1"/>
    </xf>
    <xf numFmtId="0" fontId="3" fillId="0" borderId="1" xfId="0" applyFont="1" applyBorder="1" applyAlignment="1">
      <alignment horizontal="center"/>
    </xf>
    <xf numFmtId="0" fontId="3" fillId="0" borderId="1" xfId="1" applyNumberFormat="1" applyFont="1" applyBorder="1" applyAlignment="1">
      <alignment horizontal="center"/>
    </xf>
    <xf numFmtId="164" fontId="3" fillId="3" borderId="1" xfId="1" applyNumberFormat="1" applyFont="1" applyFill="1" applyBorder="1" applyAlignment="1">
      <alignment horizontal="center"/>
    </xf>
    <xf numFmtId="0" fontId="3" fillId="5" borderId="1" xfId="0" applyFont="1" applyFill="1" applyBorder="1" applyAlignment="1">
      <alignment horizontal="center"/>
    </xf>
    <xf numFmtId="1" fontId="3" fillId="4" borderId="1" xfId="1" applyNumberFormat="1" applyFont="1" applyFill="1" applyBorder="1" applyAlignment="1">
      <alignment horizontal="center"/>
    </xf>
    <xf numFmtId="0" fontId="3" fillId="7" borderId="1" xfId="0" applyFont="1" applyFill="1" applyBorder="1" applyAlignment="1">
      <alignment horizontal="center"/>
    </xf>
    <xf numFmtId="2" fontId="3" fillId="7" borderId="1" xfId="0" applyNumberFormat="1" applyFont="1" applyFill="1" applyBorder="1" applyAlignment="1">
      <alignment horizontal="center"/>
    </xf>
    <xf numFmtId="165" fontId="3" fillId="6" borderId="1" xfId="0" applyNumberFormat="1" applyFont="1" applyFill="1" applyBorder="1" applyAlignment="1">
      <alignment horizontal="center"/>
    </xf>
    <xf numFmtId="2" fontId="3" fillId="6" borderId="1" xfId="0" applyNumberFormat="1" applyFont="1" applyFill="1" applyBorder="1" applyAlignment="1">
      <alignment horizontal="center"/>
    </xf>
    <xf numFmtId="0" fontId="3" fillId="6" borderId="1" xfId="0" applyFont="1" applyFill="1" applyBorder="1" applyAlignment="1">
      <alignment horizontal="center"/>
    </xf>
    <xf numFmtId="0" fontId="3" fillId="2" borderId="0" xfId="0" applyFont="1" applyFill="1" applyAlignment="1">
      <alignment horizontal="center"/>
    </xf>
    <xf numFmtId="0" fontId="6" fillId="0" borderId="0" xfId="0" applyFont="1" applyAlignment="1">
      <alignment horizontal="center" vertical="center" wrapText="1"/>
    </xf>
    <xf numFmtId="0" fontId="6" fillId="8" borderId="0" xfId="3" applyFont="1" applyFill="1" applyAlignment="1">
      <alignment horizontal="left"/>
    </xf>
    <xf numFmtId="0" fontId="3" fillId="8" borderId="0" xfId="0" applyFont="1" applyFill="1" applyAlignment="1">
      <alignment horizontal="center"/>
    </xf>
    <xf numFmtId="0" fontId="6" fillId="8" borderId="0" xfId="0" applyFont="1" applyFill="1" applyAlignment="1">
      <alignment horizontal="center" vertical="center" wrapText="1"/>
    </xf>
    <xf numFmtId="0" fontId="3" fillId="8" borderId="0" xfId="0" applyFont="1" applyFill="1" applyAlignment="1">
      <alignment horizontal="center" vertical="center" wrapText="1"/>
    </xf>
    <xf numFmtId="0" fontId="3" fillId="8" borderId="0" xfId="1" applyNumberFormat="1" applyFont="1" applyFill="1" applyAlignment="1">
      <alignment horizontal="center"/>
    </xf>
    <xf numFmtId="0" fontId="6" fillId="8" borderId="0" xfId="1" applyNumberFormat="1" applyFont="1" applyFill="1" applyAlignment="1">
      <alignment horizontal="center" vertical="center" wrapText="1"/>
    </xf>
    <xf numFmtId="164" fontId="3" fillId="8" borderId="0" xfId="1" applyNumberFormat="1" applyFont="1" applyFill="1" applyAlignment="1">
      <alignment horizontal="center"/>
    </xf>
    <xf numFmtId="1" fontId="3" fillId="8" borderId="0" xfId="0" applyNumberFormat="1" applyFont="1" applyFill="1" applyAlignment="1">
      <alignment horizontal="center"/>
    </xf>
    <xf numFmtId="165" fontId="3" fillId="8" borderId="0" xfId="0" applyNumberFormat="1" applyFont="1" applyFill="1" applyAlignment="1">
      <alignment horizontal="center"/>
    </xf>
    <xf numFmtId="0" fontId="3" fillId="8" borderId="2" xfId="3" applyFont="1" applyFill="1" applyBorder="1" applyAlignment="1">
      <alignment horizontal="left"/>
    </xf>
    <xf numFmtId="0" fontId="6" fillId="8" borderId="3" xfId="3" applyFont="1" applyFill="1" applyBorder="1" applyAlignment="1">
      <alignment horizontal="left"/>
    </xf>
    <xf numFmtId="0" fontId="6" fillId="8" borderId="4" xfId="3" applyFont="1" applyFill="1" applyBorder="1" applyAlignment="1">
      <alignment horizontal="left"/>
    </xf>
    <xf numFmtId="0" fontId="3" fillId="8" borderId="5" xfId="0" applyFont="1" applyFill="1" applyBorder="1" applyAlignment="1">
      <alignment horizontal="right"/>
    </xf>
    <xf numFmtId="0" fontId="3" fillId="5" borderId="5" xfId="0" applyFont="1" applyFill="1" applyBorder="1" applyAlignment="1">
      <alignment horizontal="right"/>
    </xf>
    <xf numFmtId="0" fontId="3" fillId="3" borderId="5" xfId="0" applyFont="1" applyFill="1" applyBorder="1" applyAlignment="1">
      <alignment horizontal="right"/>
    </xf>
    <xf numFmtId="0" fontId="3" fillId="7" borderId="5" xfId="0" applyFont="1" applyFill="1" applyBorder="1" applyAlignment="1">
      <alignment horizontal="right"/>
    </xf>
    <xf numFmtId="0" fontId="3" fillId="6" borderId="5" xfId="0" applyFont="1" applyFill="1" applyBorder="1" applyAlignment="1">
      <alignment horizontal="right"/>
    </xf>
    <xf numFmtId="0" fontId="3" fillId="4" borderId="7" xfId="0" applyFont="1" applyFill="1" applyBorder="1" applyAlignment="1">
      <alignment horizontal="right"/>
    </xf>
    <xf numFmtId="0" fontId="3" fillId="8" borderId="1" xfId="0" applyFont="1" applyFill="1" applyBorder="1" applyAlignment="1">
      <alignment horizontal="center"/>
    </xf>
    <xf numFmtId="1" fontId="3" fillId="4" borderId="11" xfId="1" applyNumberFormat="1" applyFont="1" applyFill="1" applyBorder="1" applyAlignment="1">
      <alignment horizontal="center"/>
    </xf>
    <xf numFmtId="0" fontId="3" fillId="0" borderId="10" xfId="0" applyFont="1" applyBorder="1" applyAlignment="1">
      <alignment horizontal="center"/>
    </xf>
    <xf numFmtId="1" fontId="3" fillId="8" borderId="10" xfId="1" applyNumberFormat="1" applyFont="1" applyFill="1" applyBorder="1" applyAlignment="1">
      <alignment horizontal="center"/>
    </xf>
    <xf numFmtId="2" fontId="3" fillId="0" borderId="1" xfId="0" applyNumberFormat="1" applyFont="1" applyBorder="1" applyAlignment="1">
      <alignment horizontal="center"/>
    </xf>
    <xf numFmtId="0" fontId="8" fillId="0" borderId="0" xfId="0" applyFont="1" applyAlignment="1">
      <alignment horizontal="center" vertical="center" wrapText="1"/>
    </xf>
    <xf numFmtId="164" fontId="3" fillId="3" borderId="0" xfId="1" applyNumberFormat="1" applyFont="1" applyFill="1" applyBorder="1" applyAlignment="1">
      <alignment horizontal="center"/>
    </xf>
    <xf numFmtId="0" fontId="3" fillId="0" borderId="0" xfId="1" applyNumberFormat="1" applyFont="1" applyBorder="1" applyAlignment="1">
      <alignment horizontal="center"/>
    </xf>
    <xf numFmtId="1" fontId="3" fillId="4" borderId="0" xfId="1" applyNumberFormat="1" applyFont="1" applyFill="1" applyBorder="1" applyAlignment="1">
      <alignment horizontal="center"/>
    </xf>
    <xf numFmtId="2" fontId="3" fillId="0" borderId="0" xfId="0" applyNumberFormat="1" applyFont="1" applyAlignment="1">
      <alignment horizontal="center"/>
    </xf>
    <xf numFmtId="0" fontId="3" fillId="5" borderId="0" xfId="0" applyFont="1" applyFill="1" applyAlignment="1">
      <alignment horizontal="center"/>
    </xf>
    <xf numFmtId="2" fontId="3" fillId="7" borderId="0" xfId="0" applyNumberFormat="1" applyFont="1" applyFill="1" applyAlignment="1">
      <alignment horizontal="center"/>
    </xf>
    <xf numFmtId="165" fontId="3" fillId="6" borderId="0" xfId="0" applyNumberFormat="1" applyFont="1" applyFill="1" applyAlignment="1">
      <alignment horizontal="center"/>
    </xf>
    <xf numFmtId="2" fontId="9" fillId="6" borderId="1" xfId="0" applyNumberFormat="1" applyFont="1" applyFill="1" applyBorder="1" applyAlignment="1">
      <alignment horizontal="center"/>
    </xf>
    <xf numFmtId="0" fontId="9" fillId="7" borderId="1" xfId="0" applyFont="1" applyFill="1" applyBorder="1" applyAlignment="1">
      <alignment horizontal="center"/>
    </xf>
    <xf numFmtId="164" fontId="9" fillId="3" borderId="1" xfId="1" applyNumberFormat="1" applyFont="1" applyFill="1" applyBorder="1" applyAlignment="1">
      <alignment horizontal="center"/>
    </xf>
    <xf numFmtId="0" fontId="9" fillId="0" borderId="1" xfId="1" applyNumberFormat="1" applyFont="1" applyBorder="1" applyAlignment="1">
      <alignment horizontal="center"/>
    </xf>
    <xf numFmtId="165" fontId="9" fillId="6" borderId="1" xfId="0" applyNumberFormat="1" applyFont="1" applyFill="1" applyBorder="1" applyAlignment="1">
      <alignment horizontal="center"/>
    </xf>
    <xf numFmtId="1" fontId="9" fillId="4" borderId="1" xfId="1" applyNumberFormat="1" applyFont="1" applyFill="1" applyBorder="1" applyAlignment="1">
      <alignment horizontal="center"/>
    </xf>
    <xf numFmtId="0" fontId="9" fillId="5" borderId="1" xfId="0" applyFont="1" applyFill="1" applyBorder="1" applyAlignment="1">
      <alignment horizontal="center"/>
    </xf>
    <xf numFmtId="0" fontId="3" fillId="8" borderId="0" xfId="0" applyFont="1" applyFill="1" applyAlignment="1">
      <alignment vertical="top" wrapText="1"/>
    </xf>
    <xf numFmtId="0" fontId="5" fillId="8" borderId="0" xfId="0" applyFont="1" applyFill="1" applyAlignment="1">
      <alignment horizontal="center"/>
    </xf>
    <xf numFmtId="0" fontId="3" fillId="8" borderId="0" xfId="0" applyFont="1" applyFill="1" applyAlignment="1">
      <alignment horizontal="left"/>
    </xf>
    <xf numFmtId="0" fontId="3" fillId="8" borderId="6" xfId="0" applyFont="1" applyFill="1" applyBorder="1" applyAlignment="1">
      <alignment horizontal="left"/>
    </xf>
    <xf numFmtId="0" fontId="3" fillId="0" borderId="1" xfId="0" applyFont="1" applyBorder="1" applyAlignment="1">
      <alignment horizontal="center" vertical="center" wrapText="1"/>
    </xf>
    <xf numFmtId="0" fontId="3" fillId="8" borderId="0" xfId="0" applyFont="1" applyFill="1" applyAlignment="1">
      <alignment horizontal="left" vertical="top" wrapText="1"/>
    </xf>
    <xf numFmtId="0" fontId="2" fillId="0" borderId="0" xfId="3" applyFill="1"/>
    <xf numFmtId="0" fontId="3" fillId="2" borderId="0" xfId="0" applyFont="1" applyFill="1" applyAlignment="1">
      <alignment horizontal="center" vertical="center"/>
    </xf>
    <xf numFmtId="0" fontId="3" fillId="2" borderId="0" xfId="1" applyNumberFormat="1" applyFont="1" applyFill="1" applyBorder="1" applyAlignment="1">
      <alignment horizontal="center" vertical="center"/>
    </xf>
    <xf numFmtId="0" fontId="3" fillId="2" borderId="0" xfId="0" applyFont="1" applyFill="1" applyAlignment="1">
      <alignment horizontal="center" vertical="center" wrapText="1"/>
    </xf>
    <xf numFmtId="0" fontId="3" fillId="4" borderId="8" xfId="0" applyFont="1" applyFill="1" applyBorder="1" applyAlignment="1">
      <alignment horizontal="left"/>
    </xf>
    <xf numFmtId="0" fontId="3" fillId="4" borderId="9" xfId="0" applyFont="1" applyFill="1" applyBorder="1" applyAlignment="1">
      <alignment horizontal="left"/>
    </xf>
    <xf numFmtId="0" fontId="3" fillId="3" borderId="0" xfId="0" applyFont="1" applyFill="1" applyAlignment="1">
      <alignment horizontal="left"/>
    </xf>
    <xf numFmtId="0" fontId="3" fillId="3" borderId="6" xfId="0" applyFont="1" applyFill="1" applyBorder="1" applyAlignment="1">
      <alignment horizontal="left"/>
    </xf>
    <xf numFmtId="0" fontId="9" fillId="8" borderId="3" xfId="0" applyFont="1" applyFill="1" applyBorder="1" applyAlignment="1">
      <alignment horizont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0" xfId="0" applyFont="1" applyFill="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9" fillId="0" borderId="3" xfId="0" applyFont="1" applyBorder="1" applyAlignment="1">
      <alignment horizontal="left"/>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3" fillId="7" borderId="0" xfId="0" applyFont="1" applyFill="1" applyAlignment="1">
      <alignment horizontal="left"/>
    </xf>
    <xf numFmtId="0" fontId="3" fillId="7" borderId="6" xfId="0" applyFont="1" applyFill="1" applyBorder="1" applyAlignment="1">
      <alignment horizontal="left"/>
    </xf>
    <xf numFmtId="0" fontId="3" fillId="6" borderId="0" xfId="0" applyFont="1" applyFill="1" applyAlignment="1">
      <alignment horizontal="left"/>
    </xf>
    <xf numFmtId="0" fontId="3" fillId="6" borderId="6" xfId="0" applyFont="1" applyFill="1" applyBorder="1" applyAlignment="1">
      <alignment horizontal="left"/>
    </xf>
    <xf numFmtId="0" fontId="2" fillId="0" borderId="3" xfId="3" applyFill="1" applyBorder="1"/>
    <xf numFmtId="0" fontId="3" fillId="5" borderId="0" xfId="0" applyFont="1" applyFill="1" applyAlignment="1">
      <alignment horizontal="left"/>
    </xf>
    <xf numFmtId="0" fontId="3" fillId="5" borderId="6" xfId="0" applyFont="1" applyFill="1" applyBorder="1" applyAlignment="1">
      <alignment horizontal="left"/>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194013</xdr:rowOff>
    </xdr:from>
    <xdr:to>
      <xdr:col>1</xdr:col>
      <xdr:colOff>1028701</xdr:colOff>
      <xdr:row>2</xdr:row>
      <xdr:rowOff>69651</xdr:rowOff>
    </xdr:to>
    <xdr:pic>
      <xdr:nvPicPr>
        <xdr:cNvPr id="3" name="Picture 2">
          <a:extLst>
            <a:ext uri="{FF2B5EF4-FFF2-40B4-BE49-F238E27FC236}">
              <a16:creationId xmlns:a16="http://schemas.microsoft.com/office/drawing/2014/main" id="{64710562-9938-49CD-8198-D9EF0DEE9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101" y="194013"/>
          <a:ext cx="1428750" cy="370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140342</xdr:rowOff>
    </xdr:from>
    <xdr:to>
      <xdr:col>2</xdr:col>
      <xdr:colOff>298626</xdr:colOff>
      <xdr:row>2</xdr:row>
      <xdr:rowOff>76200</xdr:rowOff>
    </xdr:to>
    <xdr:pic>
      <xdr:nvPicPr>
        <xdr:cNvPr id="3" name="Picture 2">
          <a:extLst>
            <a:ext uri="{FF2B5EF4-FFF2-40B4-BE49-F238E27FC236}">
              <a16:creationId xmlns:a16="http://schemas.microsoft.com/office/drawing/2014/main" id="{8D57A8B8-D335-30CF-8BF8-E3A016B4EE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7625" y="140342"/>
          <a:ext cx="1660701" cy="4311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leg.wa.gov/wac/default.aspx?cite=173-424&amp;full=tru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p.leg.wa.gov/wac/default.aspx?cite=173-424&amp;full=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3"/>
  <sheetViews>
    <sheetView tabSelected="1" zoomScaleNormal="100" workbookViewId="0">
      <selection activeCell="O12" sqref="O12"/>
    </sheetView>
  </sheetViews>
  <sheetFormatPr defaultColWidth="9.28515625" defaultRowHeight="15" x14ac:dyDescent="0.25"/>
  <cols>
    <col min="1" max="1" width="6.5703125" style="19" customWidth="1"/>
    <col min="2" max="2" width="16.28515625" style="1" customWidth="1"/>
    <col min="3" max="5" width="15.5703125" style="1" customWidth="1"/>
    <col min="6" max="7" width="15.5703125" style="2" customWidth="1"/>
    <col min="8" max="9" width="15.5703125" style="1" customWidth="1"/>
    <col min="10" max="10" width="5.5703125" style="19" customWidth="1"/>
    <col min="11" max="11" width="12.5703125" bestFit="1" customWidth="1"/>
    <col min="15" max="16384" width="9.28515625" style="1"/>
  </cols>
  <sheetData>
    <row r="1" spans="1:14" ht="20.100000000000001" customHeight="1" x14ac:dyDescent="0.25">
      <c r="B1" s="19"/>
      <c r="C1" s="19"/>
      <c r="D1" s="19"/>
      <c r="E1" s="19"/>
      <c r="F1" s="22"/>
      <c r="G1" s="22"/>
      <c r="H1" s="19"/>
      <c r="I1" s="19"/>
    </row>
    <row r="2" spans="1:14" ht="20.100000000000001" customHeight="1" x14ac:dyDescent="0.3">
      <c r="B2" s="19"/>
      <c r="C2" s="57" t="s">
        <v>76</v>
      </c>
      <c r="D2" s="57"/>
      <c r="E2" s="57"/>
      <c r="F2" s="57"/>
      <c r="G2" s="57"/>
      <c r="H2" s="57"/>
      <c r="I2" s="57"/>
      <c r="J2" s="57"/>
    </row>
    <row r="3" spans="1:14" ht="20.100000000000001" customHeight="1" x14ac:dyDescent="0.25">
      <c r="B3" s="19"/>
      <c r="C3" s="19"/>
      <c r="D3" s="19"/>
      <c r="E3" s="19"/>
      <c r="F3" s="22"/>
      <c r="G3" s="22"/>
      <c r="H3" s="19"/>
      <c r="I3" s="19"/>
    </row>
    <row r="4" spans="1:14" s="17" customFormat="1" x14ac:dyDescent="0.25">
      <c r="A4" s="20"/>
      <c r="B4" s="20" t="s">
        <v>0</v>
      </c>
      <c r="C4" s="20" t="s">
        <v>1</v>
      </c>
      <c r="D4" s="20" t="s">
        <v>2</v>
      </c>
      <c r="E4" s="20" t="s">
        <v>3</v>
      </c>
      <c r="F4" s="23" t="s">
        <v>4</v>
      </c>
      <c r="G4" s="23" t="s">
        <v>5</v>
      </c>
      <c r="H4" s="20" t="s">
        <v>6</v>
      </c>
      <c r="I4" s="20" t="s">
        <v>7</v>
      </c>
      <c r="J4" s="20"/>
      <c r="K4"/>
      <c r="L4"/>
      <c r="M4"/>
      <c r="N4"/>
    </row>
    <row r="5" spans="1:14" s="5" customFormat="1" ht="15" customHeight="1" x14ac:dyDescent="0.25">
      <c r="A5" s="21"/>
      <c r="B5" s="63" t="s">
        <v>8</v>
      </c>
      <c r="C5" s="63" t="s">
        <v>9</v>
      </c>
      <c r="D5" s="16" t="s">
        <v>10</v>
      </c>
      <c r="E5" s="16" t="s">
        <v>11</v>
      </c>
      <c r="F5" s="64" t="s">
        <v>12</v>
      </c>
      <c r="G5" s="64" t="s">
        <v>13</v>
      </c>
      <c r="H5" s="16" t="s">
        <v>14</v>
      </c>
      <c r="I5" s="65" t="s">
        <v>15</v>
      </c>
      <c r="J5" s="21"/>
      <c r="K5"/>
      <c r="L5"/>
      <c r="M5"/>
      <c r="N5"/>
    </row>
    <row r="6" spans="1:14" x14ac:dyDescent="0.25">
      <c r="B6" s="63"/>
      <c r="C6" s="63"/>
      <c r="D6" s="16" t="s">
        <v>16</v>
      </c>
      <c r="E6" s="16" t="s">
        <v>16</v>
      </c>
      <c r="F6" s="64"/>
      <c r="G6" s="64"/>
      <c r="H6" s="16" t="s">
        <v>17</v>
      </c>
      <c r="I6" s="65"/>
    </row>
    <row r="7" spans="1:14" s="19" customFormat="1" ht="15" customHeight="1" x14ac:dyDescent="0.25">
      <c r="B7" s="60" t="s">
        <v>80</v>
      </c>
      <c r="C7" s="6">
        <v>2023</v>
      </c>
      <c r="D7" s="40">
        <v>98.44</v>
      </c>
      <c r="E7" s="36">
        <v>100.46</v>
      </c>
      <c r="F7" s="8">
        <v>1000000</v>
      </c>
      <c r="G7" s="7" t="s">
        <v>18</v>
      </c>
      <c r="H7" s="6">
        <v>122.48</v>
      </c>
      <c r="I7" s="10">
        <f t="shared" ref="I7:I13" si="0">((E7-D7)*F7*H7)/1000000</f>
        <v>247.40959999999953</v>
      </c>
      <c r="K7"/>
      <c r="L7"/>
      <c r="M7"/>
      <c r="N7"/>
    </row>
    <row r="8" spans="1:14" ht="12.6" customHeight="1" x14ac:dyDescent="0.25">
      <c r="B8" s="60"/>
      <c r="C8" s="6">
        <v>2024</v>
      </c>
      <c r="D8" s="40">
        <v>97.97</v>
      </c>
      <c r="E8" s="36">
        <v>100.46</v>
      </c>
      <c r="F8" s="8">
        <v>1000000</v>
      </c>
      <c r="G8" s="7" t="s">
        <v>18</v>
      </c>
      <c r="H8" s="6">
        <v>122.48</v>
      </c>
      <c r="I8" s="10">
        <f t="shared" si="0"/>
        <v>304.9751999999994</v>
      </c>
    </row>
    <row r="9" spans="1:14" x14ac:dyDescent="0.25">
      <c r="B9" s="60"/>
      <c r="C9" s="6">
        <v>2025</v>
      </c>
      <c r="D9" s="40">
        <v>96.95</v>
      </c>
      <c r="E9" s="36">
        <v>100.46</v>
      </c>
      <c r="F9" s="8">
        <v>1000000</v>
      </c>
      <c r="G9" s="7" t="s">
        <v>18</v>
      </c>
      <c r="H9" s="6">
        <v>122.48</v>
      </c>
      <c r="I9" s="10">
        <f t="shared" si="0"/>
        <v>429.90479999999889</v>
      </c>
    </row>
    <row r="10" spans="1:14" x14ac:dyDescent="0.25">
      <c r="B10" s="60"/>
      <c r="C10" s="6">
        <v>2026</v>
      </c>
      <c r="D10" s="40">
        <v>95.96</v>
      </c>
      <c r="E10" s="36">
        <v>100.46</v>
      </c>
      <c r="F10" s="8">
        <v>1000000</v>
      </c>
      <c r="G10" s="7" t="s">
        <v>18</v>
      </c>
      <c r="H10" s="6">
        <v>122.48</v>
      </c>
      <c r="I10" s="10">
        <f t="shared" si="0"/>
        <v>551.16</v>
      </c>
    </row>
    <row r="11" spans="1:14" x14ac:dyDescent="0.25">
      <c r="B11" s="60"/>
      <c r="C11" s="6">
        <v>2027</v>
      </c>
      <c r="D11" s="40">
        <v>94.97</v>
      </c>
      <c r="E11" s="36">
        <v>100.46</v>
      </c>
      <c r="F11" s="8">
        <v>1000000</v>
      </c>
      <c r="G11" s="7" t="s">
        <v>18</v>
      </c>
      <c r="H11" s="6">
        <v>122.48</v>
      </c>
      <c r="I11" s="10">
        <f t="shared" si="0"/>
        <v>672.41519999999946</v>
      </c>
    </row>
    <row r="12" spans="1:14" x14ac:dyDescent="0.25">
      <c r="B12" s="60"/>
      <c r="C12" s="6">
        <v>2028</v>
      </c>
      <c r="D12" s="40">
        <v>93.49</v>
      </c>
      <c r="E12" s="36">
        <v>100.46</v>
      </c>
      <c r="F12" s="8">
        <v>1000000</v>
      </c>
      <c r="G12" s="7" t="s">
        <v>18</v>
      </c>
      <c r="H12" s="6">
        <v>122.48</v>
      </c>
      <c r="I12" s="10">
        <f t="shared" si="0"/>
        <v>853.68559999999991</v>
      </c>
    </row>
    <row r="13" spans="1:14" x14ac:dyDescent="0.25">
      <c r="B13" s="60"/>
      <c r="C13" s="6">
        <v>2029</v>
      </c>
      <c r="D13" s="40">
        <v>92</v>
      </c>
      <c r="E13" s="36">
        <v>100.46</v>
      </c>
      <c r="F13" s="8">
        <v>1000000</v>
      </c>
      <c r="G13" s="7" t="s">
        <v>18</v>
      </c>
      <c r="H13" s="6">
        <v>122.48</v>
      </c>
      <c r="I13" s="10">
        <f t="shared" si="0"/>
        <v>1036.1807999999994</v>
      </c>
    </row>
    <row r="14" spans="1:14" x14ac:dyDescent="0.25">
      <c r="B14" s="60"/>
      <c r="C14" s="6">
        <v>2030</v>
      </c>
      <c r="D14" s="40">
        <v>90.52</v>
      </c>
      <c r="E14" s="36">
        <v>100.46</v>
      </c>
      <c r="F14" s="8">
        <v>1000000</v>
      </c>
      <c r="G14" s="7" t="s">
        <v>18</v>
      </c>
      <c r="H14" s="6">
        <v>122.48</v>
      </c>
      <c r="I14" s="10">
        <f t="shared" ref="I14:I33" si="1">((E14-D14)*F14*H14)/1000000</f>
        <v>1217.4511999999997</v>
      </c>
    </row>
    <row r="15" spans="1:14" x14ac:dyDescent="0.25">
      <c r="B15" s="60"/>
      <c r="C15" s="6">
        <v>2031</v>
      </c>
      <c r="D15" s="40">
        <v>89.04</v>
      </c>
      <c r="E15" s="36">
        <v>100.46</v>
      </c>
      <c r="F15" s="8">
        <v>1000000</v>
      </c>
      <c r="G15" s="7" t="s">
        <v>18</v>
      </c>
      <c r="H15" s="6">
        <v>122.48</v>
      </c>
      <c r="I15" s="10">
        <f t="shared" si="1"/>
        <v>1398.7215999999983</v>
      </c>
    </row>
    <row r="16" spans="1:14" x14ac:dyDescent="0.25">
      <c r="B16" s="60"/>
      <c r="C16" s="6">
        <v>2032</v>
      </c>
      <c r="D16" s="40">
        <v>89.04</v>
      </c>
      <c r="E16" s="36">
        <v>100.46</v>
      </c>
      <c r="F16" s="8">
        <v>1000000</v>
      </c>
      <c r="G16" s="7" t="s">
        <v>18</v>
      </c>
      <c r="H16" s="6">
        <v>122.48</v>
      </c>
      <c r="I16" s="10">
        <f t="shared" si="1"/>
        <v>1398.7215999999983</v>
      </c>
    </row>
    <row r="17" spans="2:14" x14ac:dyDescent="0.25">
      <c r="B17" s="60"/>
      <c r="C17" s="6">
        <v>2033</v>
      </c>
      <c r="D17" s="40">
        <v>89.04</v>
      </c>
      <c r="E17" s="36">
        <v>100.46</v>
      </c>
      <c r="F17" s="8">
        <v>1000000</v>
      </c>
      <c r="G17" s="7" t="s">
        <v>18</v>
      </c>
      <c r="H17" s="6">
        <v>122.48</v>
      </c>
      <c r="I17" s="10">
        <f t="shared" ref="I17:I22" si="2">((E17-D17)*F17*H17)/1000000</f>
        <v>1398.7215999999983</v>
      </c>
      <c r="J17"/>
    </row>
    <row r="18" spans="2:14" s="19" customFormat="1" x14ac:dyDescent="0.25">
      <c r="B18" s="60"/>
      <c r="C18" s="6">
        <v>2034</v>
      </c>
      <c r="D18" s="40">
        <v>79.14</v>
      </c>
      <c r="E18" s="36">
        <v>100.46</v>
      </c>
      <c r="F18" s="8">
        <v>1000000</v>
      </c>
      <c r="G18" s="7" t="s">
        <v>18</v>
      </c>
      <c r="H18" s="6">
        <v>122.48</v>
      </c>
      <c r="I18" s="10">
        <f t="shared" si="2"/>
        <v>2611.2735999999991</v>
      </c>
      <c r="J18"/>
      <c r="K18"/>
      <c r="L18"/>
      <c r="M18"/>
      <c r="N18"/>
    </row>
    <row r="19" spans="2:14" ht="16.5" customHeight="1" x14ac:dyDescent="0.25">
      <c r="B19" s="60"/>
      <c r="C19" s="6">
        <v>2035</v>
      </c>
      <c r="D19" s="40">
        <v>79.14</v>
      </c>
      <c r="E19" s="36">
        <v>100.46</v>
      </c>
      <c r="F19" s="8">
        <v>1000000</v>
      </c>
      <c r="G19" s="7" t="s">
        <v>18</v>
      </c>
      <c r="H19" s="6">
        <v>122.48</v>
      </c>
      <c r="I19" s="10">
        <f t="shared" si="2"/>
        <v>2611.2735999999991</v>
      </c>
      <c r="J19"/>
    </row>
    <row r="20" spans="2:14" x14ac:dyDescent="0.25">
      <c r="B20" s="60"/>
      <c r="C20" s="6">
        <v>2036</v>
      </c>
      <c r="D20" s="40">
        <v>79.14</v>
      </c>
      <c r="E20" s="36">
        <v>100.46</v>
      </c>
      <c r="F20" s="8">
        <v>1000000</v>
      </c>
      <c r="G20" s="7" t="s">
        <v>18</v>
      </c>
      <c r="H20" s="6">
        <v>122.48</v>
      </c>
      <c r="I20" s="10">
        <f t="shared" si="2"/>
        <v>2611.2735999999991</v>
      </c>
      <c r="J20"/>
    </row>
    <row r="21" spans="2:14" x14ac:dyDescent="0.25">
      <c r="B21" s="60"/>
      <c r="C21" s="6">
        <v>2037</v>
      </c>
      <c r="D21" s="40">
        <v>79.14</v>
      </c>
      <c r="E21" s="36">
        <v>100.46</v>
      </c>
      <c r="F21" s="8">
        <v>1000000</v>
      </c>
      <c r="G21" s="7" t="s">
        <v>18</v>
      </c>
      <c r="H21" s="6">
        <v>122.48</v>
      </c>
      <c r="I21" s="10">
        <f t="shared" si="2"/>
        <v>2611.2735999999991</v>
      </c>
      <c r="J21"/>
    </row>
    <row r="22" spans="2:14" x14ac:dyDescent="0.25">
      <c r="B22" s="60"/>
      <c r="C22" s="6">
        <v>2038</v>
      </c>
      <c r="D22" s="40">
        <v>79.14</v>
      </c>
      <c r="E22" s="36">
        <v>100.46</v>
      </c>
      <c r="F22" s="8">
        <v>1000000</v>
      </c>
      <c r="G22" s="7" t="s">
        <v>18</v>
      </c>
      <c r="H22" s="6">
        <v>122.48</v>
      </c>
      <c r="I22" s="10">
        <f t="shared" si="2"/>
        <v>2611.2735999999991</v>
      </c>
      <c r="J22"/>
    </row>
    <row r="23" spans="2:14" x14ac:dyDescent="0.25">
      <c r="B23" s="19"/>
      <c r="C23" s="19"/>
      <c r="D23" s="19"/>
      <c r="E23" s="19"/>
      <c r="F23" s="24"/>
      <c r="G23" s="22"/>
      <c r="H23" s="38"/>
      <c r="I23" s="39"/>
    </row>
    <row r="24" spans="2:14" ht="15" customHeight="1" x14ac:dyDescent="0.25">
      <c r="B24" s="60" t="s">
        <v>81</v>
      </c>
      <c r="C24" s="6">
        <v>2023</v>
      </c>
      <c r="D24" s="40">
        <v>99.61</v>
      </c>
      <c r="E24" s="36">
        <v>101.18</v>
      </c>
      <c r="F24" s="8">
        <v>1000000</v>
      </c>
      <c r="G24" s="7" t="s">
        <v>18</v>
      </c>
      <c r="H24" s="6">
        <v>134.47999999999999</v>
      </c>
      <c r="I24" s="37">
        <f t="shared" si="1"/>
        <v>211.133600000001</v>
      </c>
    </row>
    <row r="25" spans="2:14" ht="12.75" customHeight="1" x14ac:dyDescent="0.25">
      <c r="B25" s="60"/>
      <c r="C25" s="6">
        <v>2024</v>
      </c>
      <c r="D25" s="40">
        <v>99.11</v>
      </c>
      <c r="E25" s="36">
        <v>101.18</v>
      </c>
      <c r="F25" s="8">
        <v>1000000</v>
      </c>
      <c r="G25" s="7" t="s">
        <v>18</v>
      </c>
      <c r="H25" s="6">
        <v>134.47999999999999</v>
      </c>
      <c r="I25" s="10">
        <f t="shared" si="1"/>
        <v>278.37360000000098</v>
      </c>
    </row>
    <row r="26" spans="2:14" x14ac:dyDescent="0.25">
      <c r="B26" s="60"/>
      <c r="C26" s="6">
        <v>2025</v>
      </c>
      <c r="D26" s="40">
        <v>98.11</v>
      </c>
      <c r="E26" s="36">
        <v>101.18</v>
      </c>
      <c r="F26" s="8">
        <v>1000000</v>
      </c>
      <c r="G26" s="7" t="s">
        <v>18</v>
      </c>
      <c r="H26" s="6">
        <v>134.47999999999999</v>
      </c>
      <c r="I26" s="10">
        <f t="shared" si="1"/>
        <v>412.85360000000094</v>
      </c>
    </row>
    <row r="27" spans="2:14" x14ac:dyDescent="0.25">
      <c r="B27" s="60"/>
      <c r="C27" s="6">
        <v>2026</v>
      </c>
      <c r="D27" s="40">
        <v>97.11</v>
      </c>
      <c r="E27" s="36">
        <v>101.18</v>
      </c>
      <c r="F27" s="8">
        <v>1000000</v>
      </c>
      <c r="G27" s="7" t="s">
        <v>18</v>
      </c>
      <c r="H27" s="6">
        <v>134.47999999999999</v>
      </c>
      <c r="I27" s="10">
        <f t="shared" si="1"/>
        <v>547.33360000000096</v>
      </c>
    </row>
    <row r="28" spans="2:14" x14ac:dyDescent="0.25">
      <c r="B28" s="60"/>
      <c r="C28" s="6">
        <v>2027</v>
      </c>
      <c r="D28" s="40">
        <v>96.11</v>
      </c>
      <c r="E28" s="36">
        <v>101.18</v>
      </c>
      <c r="F28" s="8">
        <v>1000000</v>
      </c>
      <c r="G28" s="7" t="s">
        <v>18</v>
      </c>
      <c r="H28" s="6">
        <v>134.47999999999999</v>
      </c>
      <c r="I28" s="10">
        <f t="shared" si="1"/>
        <v>681.81360000000097</v>
      </c>
    </row>
    <row r="29" spans="2:14" x14ac:dyDescent="0.25">
      <c r="B29" s="60"/>
      <c r="C29" s="6">
        <v>2028</v>
      </c>
      <c r="D29" s="40">
        <v>94.6</v>
      </c>
      <c r="E29" s="36">
        <v>101.18</v>
      </c>
      <c r="F29" s="8">
        <v>1000000</v>
      </c>
      <c r="G29" s="7" t="s">
        <v>18</v>
      </c>
      <c r="H29" s="6">
        <v>134.47999999999999</v>
      </c>
      <c r="I29" s="10">
        <f t="shared" si="1"/>
        <v>884.87840000000153</v>
      </c>
    </row>
    <row r="30" spans="2:14" x14ac:dyDescent="0.25">
      <c r="B30" s="60"/>
      <c r="C30" s="6">
        <v>2029</v>
      </c>
      <c r="D30" s="40">
        <v>93.1</v>
      </c>
      <c r="E30" s="36">
        <v>101.18</v>
      </c>
      <c r="F30" s="8">
        <v>1000000</v>
      </c>
      <c r="G30" s="7" t="s">
        <v>18</v>
      </c>
      <c r="H30" s="6">
        <v>134.47999999999999</v>
      </c>
      <c r="I30" s="10">
        <f t="shared" si="1"/>
        <v>1086.5984000000014</v>
      </c>
    </row>
    <row r="31" spans="2:14" x14ac:dyDescent="0.25">
      <c r="B31" s="60"/>
      <c r="C31" s="6">
        <v>2030</v>
      </c>
      <c r="D31" s="40">
        <v>91.6</v>
      </c>
      <c r="E31" s="36">
        <v>101.18</v>
      </c>
      <c r="F31" s="8">
        <v>1000000</v>
      </c>
      <c r="G31" s="7" t="s">
        <v>18</v>
      </c>
      <c r="H31" s="6">
        <v>134.47999999999999</v>
      </c>
      <c r="I31" s="10">
        <f t="shared" si="1"/>
        <v>1288.3184000000017</v>
      </c>
    </row>
    <row r="32" spans="2:14" x14ac:dyDescent="0.25">
      <c r="B32" s="60"/>
      <c r="C32" s="6">
        <v>2031</v>
      </c>
      <c r="D32" s="40">
        <v>90.1</v>
      </c>
      <c r="E32" s="36">
        <v>101.18</v>
      </c>
      <c r="F32" s="8">
        <v>1000000</v>
      </c>
      <c r="G32" s="7" t="s">
        <v>18</v>
      </c>
      <c r="H32" s="6">
        <v>134.47999999999999</v>
      </c>
      <c r="I32" s="10">
        <f t="shared" si="1"/>
        <v>1490.0384000000017</v>
      </c>
    </row>
    <row r="33" spans="2:10" x14ac:dyDescent="0.25">
      <c r="B33" s="60"/>
      <c r="C33" s="6">
        <v>2032</v>
      </c>
      <c r="D33" s="40">
        <v>90.1</v>
      </c>
      <c r="E33" s="36">
        <v>101.18</v>
      </c>
      <c r="F33" s="8">
        <v>1000000</v>
      </c>
      <c r="G33" s="7" t="s">
        <v>18</v>
      </c>
      <c r="H33" s="6">
        <v>134.47999999999999</v>
      </c>
      <c r="I33" s="10">
        <f t="shared" si="1"/>
        <v>1490.0384000000017</v>
      </c>
    </row>
    <row r="34" spans="2:10" x14ac:dyDescent="0.25">
      <c r="B34" s="60"/>
      <c r="C34" s="6">
        <v>2033</v>
      </c>
      <c r="D34" s="40">
        <v>90.1</v>
      </c>
      <c r="E34" s="36">
        <v>101.18</v>
      </c>
      <c r="F34" s="8">
        <v>1000000</v>
      </c>
      <c r="G34" s="7" t="s">
        <v>18</v>
      </c>
      <c r="H34" s="6">
        <v>134.47999999999999</v>
      </c>
      <c r="I34" s="10">
        <f t="shared" ref="I34:I39" si="3">((E34-D34)*F34*H34)/1000000</f>
        <v>1490.0384000000017</v>
      </c>
    </row>
    <row r="35" spans="2:10" x14ac:dyDescent="0.25">
      <c r="B35" s="60"/>
      <c r="C35" s="6">
        <v>2034</v>
      </c>
      <c r="D35" s="40">
        <v>80.09</v>
      </c>
      <c r="E35" s="36">
        <v>101.18</v>
      </c>
      <c r="F35" s="8">
        <v>1000000</v>
      </c>
      <c r="G35" s="7" t="s">
        <v>18</v>
      </c>
      <c r="H35" s="6">
        <v>134.47999999999999</v>
      </c>
      <c r="I35" s="10">
        <f t="shared" si="3"/>
        <v>2836.1832000000004</v>
      </c>
    </row>
    <row r="36" spans="2:10" x14ac:dyDescent="0.25">
      <c r="B36" s="60"/>
      <c r="C36" s="6">
        <v>2035</v>
      </c>
      <c r="D36" s="40">
        <v>80.09</v>
      </c>
      <c r="E36" s="36">
        <v>101.18</v>
      </c>
      <c r="F36" s="8">
        <v>1000000</v>
      </c>
      <c r="G36" s="7" t="s">
        <v>18</v>
      </c>
      <c r="H36" s="6">
        <v>134.47999999999999</v>
      </c>
      <c r="I36" s="10">
        <f t="shared" si="3"/>
        <v>2836.1832000000004</v>
      </c>
    </row>
    <row r="37" spans="2:10" x14ac:dyDescent="0.25">
      <c r="B37" s="60"/>
      <c r="C37" s="6">
        <v>2036</v>
      </c>
      <c r="D37" s="40">
        <v>80.09</v>
      </c>
      <c r="E37" s="36">
        <v>101.18</v>
      </c>
      <c r="F37" s="8">
        <v>1000000</v>
      </c>
      <c r="G37" s="7" t="s">
        <v>18</v>
      </c>
      <c r="H37" s="6">
        <v>134.47999999999999</v>
      </c>
      <c r="I37" s="10">
        <f t="shared" si="3"/>
        <v>2836.1832000000004</v>
      </c>
    </row>
    <row r="38" spans="2:10" x14ac:dyDescent="0.25">
      <c r="B38" s="60"/>
      <c r="C38" s="6">
        <v>2037</v>
      </c>
      <c r="D38" s="40">
        <v>80.09</v>
      </c>
      <c r="E38" s="36">
        <v>101.18</v>
      </c>
      <c r="F38" s="8">
        <v>1000000</v>
      </c>
      <c r="G38" s="7" t="s">
        <v>18</v>
      </c>
      <c r="H38" s="6">
        <v>134.47999999999999</v>
      </c>
      <c r="I38" s="10">
        <f t="shared" si="3"/>
        <v>2836.1832000000004</v>
      </c>
    </row>
    <row r="39" spans="2:10" x14ac:dyDescent="0.25">
      <c r="B39" s="60"/>
      <c r="C39" s="6">
        <v>2038</v>
      </c>
      <c r="D39" s="40">
        <v>80.09</v>
      </c>
      <c r="E39" s="36">
        <v>101.18</v>
      </c>
      <c r="F39" s="8">
        <v>1000000</v>
      </c>
      <c r="G39" s="7" t="s">
        <v>18</v>
      </c>
      <c r="H39" s="6">
        <v>134.47999999999999</v>
      </c>
      <c r="I39" s="10">
        <f t="shared" si="3"/>
        <v>2836.1832000000004</v>
      </c>
    </row>
    <row r="40" spans="2:10" x14ac:dyDescent="0.25">
      <c r="B40" s="19"/>
      <c r="C40" s="19"/>
      <c r="D40" s="19"/>
      <c r="E40" s="19"/>
      <c r="F40" s="22"/>
      <c r="G40" s="22"/>
      <c r="H40" s="19"/>
      <c r="I40" s="19"/>
    </row>
    <row r="41" spans="2:10" ht="15" customHeight="1" x14ac:dyDescent="0.25">
      <c r="F41" s="1"/>
      <c r="G41" s="1"/>
    </row>
    <row r="42" spans="2:10" ht="15" customHeight="1" x14ac:dyDescent="0.25">
      <c r="B42" s="61" t="s">
        <v>78</v>
      </c>
      <c r="C42" s="61"/>
      <c r="D42" s="61"/>
      <c r="E42" s="61"/>
      <c r="F42" s="61"/>
      <c r="G42" s="61"/>
      <c r="H42" s="61"/>
      <c r="I42" s="61"/>
      <c r="J42" s="61"/>
    </row>
    <row r="43" spans="2:10" x14ac:dyDescent="0.25">
      <c r="B43" s="62" t="s">
        <v>75</v>
      </c>
      <c r="C43" s="62"/>
      <c r="D43" s="62"/>
      <c r="E43" s="62"/>
      <c r="F43" s="62"/>
      <c r="G43" s="62"/>
      <c r="H43" s="62"/>
      <c r="I43" s="62"/>
      <c r="J43" s="62"/>
    </row>
    <row r="44" spans="2:10" x14ac:dyDescent="0.25">
      <c r="B44" s="18"/>
      <c r="C44" s="18"/>
      <c r="D44" s="18"/>
      <c r="E44" s="18"/>
      <c r="F44" s="18"/>
      <c r="G44" s="18"/>
      <c r="H44" s="18"/>
      <c r="I44" s="18"/>
    </row>
    <row r="45" spans="2:10" x14ac:dyDescent="0.25">
      <c r="B45" s="27" t="s">
        <v>19</v>
      </c>
      <c r="C45" s="28"/>
      <c r="D45" s="28"/>
      <c r="E45" s="28"/>
      <c r="F45" s="28"/>
      <c r="G45" s="28"/>
      <c r="H45" s="28"/>
      <c r="I45" s="29"/>
    </row>
    <row r="46" spans="2:10" x14ac:dyDescent="0.25">
      <c r="B46" s="30" t="s">
        <v>20</v>
      </c>
      <c r="C46" s="58" t="s">
        <v>21</v>
      </c>
      <c r="D46" s="58"/>
      <c r="E46" s="58"/>
      <c r="F46" s="58"/>
      <c r="G46" s="58"/>
      <c r="H46" s="58"/>
      <c r="I46" s="59"/>
    </row>
    <row r="47" spans="2:10" x14ac:dyDescent="0.25">
      <c r="B47" s="30" t="s">
        <v>22</v>
      </c>
      <c r="C47" s="58" t="s">
        <v>23</v>
      </c>
      <c r="D47" s="58"/>
      <c r="E47" s="58"/>
      <c r="F47" s="58"/>
      <c r="G47" s="58"/>
      <c r="H47" s="58"/>
      <c r="I47" s="59"/>
    </row>
    <row r="48" spans="2:10" ht="15" customHeight="1" x14ac:dyDescent="0.25">
      <c r="B48" s="30" t="s">
        <v>24</v>
      </c>
      <c r="C48" s="58" t="s">
        <v>25</v>
      </c>
      <c r="D48" s="58"/>
      <c r="E48" s="58"/>
      <c r="F48" s="58"/>
      <c r="G48" s="58"/>
      <c r="H48" s="58"/>
      <c r="I48" s="59"/>
    </row>
    <row r="49" spans="2:9" x14ac:dyDescent="0.25">
      <c r="B49" s="30" t="s">
        <v>26</v>
      </c>
      <c r="C49" s="58" t="s">
        <v>27</v>
      </c>
      <c r="D49" s="58"/>
      <c r="E49" s="58"/>
      <c r="F49" s="58"/>
      <c r="G49" s="58"/>
      <c r="H49" s="58"/>
      <c r="I49" s="59"/>
    </row>
    <row r="50" spans="2:9" x14ac:dyDescent="0.25">
      <c r="B50" s="32" t="s">
        <v>28</v>
      </c>
      <c r="C50" s="68" t="s">
        <v>29</v>
      </c>
      <c r="D50" s="68"/>
      <c r="E50" s="68"/>
      <c r="F50" s="68"/>
      <c r="G50" s="68"/>
      <c r="H50" s="68"/>
      <c r="I50" s="69"/>
    </row>
    <row r="51" spans="2:9" x14ac:dyDescent="0.25">
      <c r="B51" s="30" t="s">
        <v>30</v>
      </c>
      <c r="C51" s="58" t="s">
        <v>31</v>
      </c>
      <c r="D51" s="58"/>
      <c r="E51" s="58"/>
      <c r="F51" s="58"/>
      <c r="G51" s="58"/>
      <c r="H51" s="58"/>
      <c r="I51" s="59"/>
    </row>
    <row r="52" spans="2:9" x14ac:dyDescent="0.25">
      <c r="B52" s="30" t="s">
        <v>32</v>
      </c>
      <c r="C52" s="58" t="s">
        <v>33</v>
      </c>
      <c r="D52" s="58"/>
      <c r="E52" s="58"/>
      <c r="F52" s="58"/>
      <c r="G52" s="58"/>
      <c r="H52" s="58"/>
      <c r="I52" s="59"/>
    </row>
    <row r="53" spans="2:9" x14ac:dyDescent="0.25">
      <c r="B53" s="35" t="s">
        <v>34</v>
      </c>
      <c r="C53" s="66" t="s">
        <v>35</v>
      </c>
      <c r="D53" s="66"/>
      <c r="E53" s="66"/>
      <c r="F53" s="66"/>
      <c r="G53" s="66"/>
      <c r="H53" s="66"/>
      <c r="I53" s="67"/>
    </row>
  </sheetData>
  <mergeCells count="18">
    <mergeCell ref="C53:I53"/>
    <mergeCell ref="C48:I48"/>
    <mergeCell ref="C49:I49"/>
    <mergeCell ref="C50:I50"/>
    <mergeCell ref="C51:I51"/>
    <mergeCell ref="C52:I52"/>
    <mergeCell ref="C2:J2"/>
    <mergeCell ref="C46:I46"/>
    <mergeCell ref="C47:I47"/>
    <mergeCell ref="B7:B22"/>
    <mergeCell ref="B24:B39"/>
    <mergeCell ref="B42:J42"/>
    <mergeCell ref="B43:J43"/>
    <mergeCell ref="B5:B6"/>
    <mergeCell ref="C5:C6"/>
    <mergeCell ref="F5:F6"/>
    <mergeCell ref="G5:G6"/>
    <mergeCell ref="I5:I6"/>
  </mergeCells>
  <hyperlinks>
    <hyperlink ref="B43:J43" r:id="rId1" location="173-424-900" display=" All tables can be found in WAC 173-424-900 " xr:uid="{5F4F7F44-2A36-44BA-B768-B63A83D12668}"/>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D352"/>
  <sheetViews>
    <sheetView workbookViewId="0">
      <selection activeCell="M28" sqref="M28"/>
    </sheetView>
  </sheetViews>
  <sheetFormatPr defaultColWidth="9.28515625" defaultRowHeight="12.75" x14ac:dyDescent="0.2"/>
  <cols>
    <col min="1" max="1" width="5.5703125" style="19" customWidth="1"/>
    <col min="2" max="5" width="15.5703125" style="1" customWidth="1"/>
    <col min="6" max="7" width="15.5703125" style="2" customWidth="1"/>
    <col min="8" max="10" width="15.5703125" style="1" customWidth="1"/>
    <col min="11" max="11" width="5.5703125" style="19" customWidth="1"/>
    <col min="12" max="16384" width="9.28515625" style="1"/>
  </cols>
  <sheetData>
    <row r="1" spans="1:12" ht="20.100000000000001" customHeight="1" x14ac:dyDescent="0.2">
      <c r="B1" s="19"/>
      <c r="C1" s="19"/>
      <c r="D1" s="19"/>
      <c r="E1" s="19"/>
      <c r="F1" s="22"/>
      <c r="G1" s="22"/>
      <c r="H1" s="19"/>
      <c r="I1" s="19"/>
      <c r="J1" s="19"/>
    </row>
    <row r="2" spans="1:12" ht="20.100000000000001" customHeight="1" x14ac:dyDescent="0.3">
      <c r="B2" s="19"/>
      <c r="C2" s="57" t="s">
        <v>77</v>
      </c>
      <c r="D2" s="57"/>
      <c r="E2" s="57"/>
      <c r="F2" s="57"/>
      <c r="G2" s="57"/>
      <c r="H2" s="57"/>
      <c r="I2" s="57"/>
      <c r="J2" s="57"/>
    </row>
    <row r="3" spans="1:12" ht="20.100000000000001" customHeight="1" x14ac:dyDescent="0.2">
      <c r="B3" s="19"/>
      <c r="C3" s="19"/>
      <c r="D3" s="19"/>
      <c r="E3" s="19"/>
      <c r="F3" s="22"/>
      <c r="G3" s="22"/>
      <c r="H3" s="19"/>
      <c r="I3" s="19"/>
      <c r="J3" s="19"/>
    </row>
    <row r="4" spans="1:12" s="17" customFormat="1" x14ac:dyDescent="0.25">
      <c r="A4" s="20"/>
      <c r="B4" s="20" t="s">
        <v>0</v>
      </c>
      <c r="C4" s="20" t="s">
        <v>1</v>
      </c>
      <c r="D4" s="20" t="s">
        <v>2</v>
      </c>
      <c r="E4" s="20" t="s">
        <v>3</v>
      </c>
      <c r="F4" s="23" t="s">
        <v>4</v>
      </c>
      <c r="G4" s="23" t="s">
        <v>5</v>
      </c>
      <c r="H4" s="20" t="s">
        <v>6</v>
      </c>
      <c r="I4" s="20" t="s">
        <v>7</v>
      </c>
      <c r="J4" s="20" t="s">
        <v>36</v>
      </c>
      <c r="K4" s="20"/>
    </row>
    <row r="5" spans="1:12" s="5" customFormat="1" ht="15" customHeight="1" x14ac:dyDescent="0.2">
      <c r="A5" s="21"/>
      <c r="B5" s="63" t="s">
        <v>8</v>
      </c>
      <c r="C5" s="63" t="s">
        <v>9</v>
      </c>
      <c r="D5" s="16" t="s">
        <v>10</v>
      </c>
      <c r="E5" s="16" t="s">
        <v>11</v>
      </c>
      <c r="F5" s="64" t="s">
        <v>49</v>
      </c>
      <c r="G5" s="64" t="s">
        <v>50</v>
      </c>
      <c r="H5" s="16" t="s">
        <v>14</v>
      </c>
      <c r="I5" s="65" t="s">
        <v>37</v>
      </c>
      <c r="J5" s="65" t="s">
        <v>38</v>
      </c>
      <c r="K5" s="21"/>
    </row>
    <row r="6" spans="1:12" x14ac:dyDescent="0.2">
      <c r="B6" s="63"/>
      <c r="C6" s="63"/>
      <c r="D6" s="16" t="s">
        <v>16</v>
      </c>
      <c r="E6" s="16" t="s">
        <v>16</v>
      </c>
      <c r="F6" s="64"/>
      <c r="G6" s="64"/>
      <c r="H6" s="16" t="s">
        <v>17</v>
      </c>
      <c r="I6" s="65"/>
      <c r="J6" s="65"/>
      <c r="L6" s="3"/>
    </row>
    <row r="7" spans="1:12" x14ac:dyDescent="0.2">
      <c r="B7" s="81" t="s">
        <v>71</v>
      </c>
      <c r="C7" s="6">
        <v>2023</v>
      </c>
      <c r="D7" s="40">
        <v>98.44</v>
      </c>
      <c r="E7" s="9">
        <v>55</v>
      </c>
      <c r="F7" s="8">
        <v>28000</v>
      </c>
      <c r="G7" s="7" t="s">
        <v>18</v>
      </c>
      <c r="H7" s="11">
        <v>81.510000000000005</v>
      </c>
      <c r="I7" s="13">
        <v>1</v>
      </c>
      <c r="J7" s="10">
        <f>((D7-(E7/I7))*F7*H7*I7)/1000000</f>
        <v>99.14224320000001</v>
      </c>
      <c r="L7" s="3"/>
    </row>
    <row r="8" spans="1:12" x14ac:dyDescent="0.2">
      <c r="B8" s="81"/>
      <c r="C8" s="6">
        <v>2024</v>
      </c>
      <c r="D8" s="40">
        <v>97.97</v>
      </c>
      <c r="E8" s="9">
        <v>55</v>
      </c>
      <c r="F8" s="8">
        <v>28000</v>
      </c>
      <c r="G8" s="7" t="s">
        <v>18</v>
      </c>
      <c r="H8" s="11">
        <v>81.510000000000005</v>
      </c>
      <c r="I8" s="13">
        <v>1</v>
      </c>
      <c r="J8" s="10">
        <f t="shared" ref="J8:J16" si="0">((D8-(E8/I8))*F8*H8*I8)/1000000</f>
        <v>98.069571600000003</v>
      </c>
    </row>
    <row r="9" spans="1:12" x14ac:dyDescent="0.2">
      <c r="B9" s="81"/>
      <c r="C9" s="6">
        <v>2025</v>
      </c>
      <c r="D9" s="40">
        <v>96.95</v>
      </c>
      <c r="E9" s="9">
        <v>55</v>
      </c>
      <c r="F9" s="8">
        <v>28000</v>
      </c>
      <c r="G9" s="7" t="s">
        <v>18</v>
      </c>
      <c r="H9" s="11">
        <v>81.510000000000005</v>
      </c>
      <c r="I9" s="13">
        <v>1</v>
      </c>
      <c r="J9" s="10">
        <f t="shared" si="0"/>
        <v>95.741646000000003</v>
      </c>
    </row>
    <row r="10" spans="1:12" x14ac:dyDescent="0.2">
      <c r="B10" s="81"/>
      <c r="C10" s="6">
        <v>2026</v>
      </c>
      <c r="D10" s="40">
        <v>95.96</v>
      </c>
      <c r="E10" s="9">
        <v>55</v>
      </c>
      <c r="F10" s="8">
        <v>28000</v>
      </c>
      <c r="G10" s="7" t="s">
        <v>18</v>
      </c>
      <c r="H10" s="11">
        <v>81.510000000000005</v>
      </c>
      <c r="I10" s="13">
        <v>1</v>
      </c>
      <c r="J10" s="10">
        <f t="shared" si="0"/>
        <v>93.482188799999989</v>
      </c>
    </row>
    <row r="11" spans="1:12" x14ac:dyDescent="0.2">
      <c r="B11" s="81"/>
      <c r="C11" s="6">
        <v>2027</v>
      </c>
      <c r="D11" s="40">
        <v>94.97</v>
      </c>
      <c r="E11" s="9">
        <v>55</v>
      </c>
      <c r="F11" s="8">
        <v>28000</v>
      </c>
      <c r="G11" s="7" t="s">
        <v>18</v>
      </c>
      <c r="H11" s="11">
        <v>81.510000000000005</v>
      </c>
      <c r="I11" s="13">
        <v>1</v>
      </c>
      <c r="J11" s="10">
        <f t="shared" si="0"/>
        <v>91.222731600000003</v>
      </c>
    </row>
    <row r="12" spans="1:12" x14ac:dyDescent="0.2">
      <c r="B12" s="81"/>
      <c r="C12" s="6">
        <v>2028</v>
      </c>
      <c r="D12" s="40">
        <v>93.49</v>
      </c>
      <c r="E12" s="9">
        <v>55</v>
      </c>
      <c r="F12" s="8">
        <v>28000</v>
      </c>
      <c r="G12" s="7" t="s">
        <v>18</v>
      </c>
      <c r="H12" s="11">
        <v>81.510000000000005</v>
      </c>
      <c r="I12" s="13">
        <v>1</v>
      </c>
      <c r="J12" s="10">
        <f t="shared" si="0"/>
        <v>87.844957199999982</v>
      </c>
    </row>
    <row r="13" spans="1:12" x14ac:dyDescent="0.2">
      <c r="B13" s="81"/>
      <c r="C13" s="6">
        <v>2029</v>
      </c>
      <c r="D13" s="40">
        <v>92</v>
      </c>
      <c r="E13" s="9">
        <v>55</v>
      </c>
      <c r="F13" s="8">
        <v>28000</v>
      </c>
      <c r="G13" s="7" t="s">
        <v>18</v>
      </c>
      <c r="H13" s="11">
        <v>81.510000000000005</v>
      </c>
      <c r="I13" s="13">
        <v>1</v>
      </c>
      <c r="J13" s="10">
        <f t="shared" si="0"/>
        <v>84.444360000000003</v>
      </c>
    </row>
    <row r="14" spans="1:12" x14ac:dyDescent="0.2">
      <c r="B14" s="81"/>
      <c r="C14" s="6">
        <v>2030</v>
      </c>
      <c r="D14" s="40">
        <v>90.52</v>
      </c>
      <c r="E14" s="9">
        <v>55</v>
      </c>
      <c r="F14" s="8">
        <v>28000</v>
      </c>
      <c r="G14" s="7" t="s">
        <v>18</v>
      </c>
      <c r="H14" s="11">
        <v>81.510000000000005</v>
      </c>
      <c r="I14" s="13">
        <v>1</v>
      </c>
      <c r="J14" s="10">
        <f t="shared" si="0"/>
        <v>81.066585599999996</v>
      </c>
    </row>
    <row r="15" spans="1:12" x14ac:dyDescent="0.2">
      <c r="B15" s="81"/>
      <c r="C15" s="6">
        <v>2031</v>
      </c>
      <c r="D15" s="40">
        <v>89.04</v>
      </c>
      <c r="E15" s="9">
        <v>55</v>
      </c>
      <c r="F15" s="8">
        <v>28000</v>
      </c>
      <c r="G15" s="7" t="s">
        <v>18</v>
      </c>
      <c r="H15" s="11">
        <v>81.510000000000005</v>
      </c>
      <c r="I15" s="13">
        <v>1</v>
      </c>
      <c r="J15" s="10">
        <f t="shared" si="0"/>
        <v>77.688811200000018</v>
      </c>
    </row>
    <row r="16" spans="1:12" x14ac:dyDescent="0.2">
      <c r="B16" s="81"/>
      <c r="C16" s="6">
        <v>2032</v>
      </c>
      <c r="D16" s="40">
        <v>89.04</v>
      </c>
      <c r="E16" s="9">
        <v>55</v>
      </c>
      <c r="F16" s="8">
        <v>28000</v>
      </c>
      <c r="G16" s="7" t="s">
        <v>18</v>
      </c>
      <c r="H16" s="11">
        <v>81.510000000000005</v>
      </c>
      <c r="I16" s="13">
        <v>1</v>
      </c>
      <c r="J16" s="10">
        <f t="shared" si="0"/>
        <v>77.688811200000018</v>
      </c>
    </row>
    <row r="17" spans="2:12" s="19" customFormat="1" x14ac:dyDescent="0.2">
      <c r="B17" s="81"/>
      <c r="C17" s="6">
        <v>2033</v>
      </c>
      <c r="D17" s="40">
        <v>89.04</v>
      </c>
      <c r="E17" s="9">
        <v>55</v>
      </c>
      <c r="F17" s="8">
        <v>28000</v>
      </c>
      <c r="G17" s="7" t="s">
        <v>18</v>
      </c>
      <c r="H17" s="11">
        <v>81.510000000000005</v>
      </c>
      <c r="I17" s="13">
        <v>1</v>
      </c>
      <c r="J17" s="10">
        <f t="shared" ref="J17:J22" si="1">((D17-(E17/I17))*F17*H17*I17)/1000000</f>
        <v>77.688811200000018</v>
      </c>
      <c r="K17" s="1"/>
      <c r="L17" s="1"/>
    </row>
    <row r="18" spans="2:12" x14ac:dyDescent="0.2">
      <c r="B18" s="81"/>
      <c r="C18" s="6">
        <v>2034</v>
      </c>
      <c r="D18" s="40">
        <v>79.14</v>
      </c>
      <c r="E18" s="9">
        <v>55</v>
      </c>
      <c r="F18" s="8">
        <v>28000</v>
      </c>
      <c r="G18" s="7" t="s">
        <v>18</v>
      </c>
      <c r="H18" s="11">
        <v>81.510000000000005</v>
      </c>
      <c r="I18" s="13">
        <v>1</v>
      </c>
      <c r="J18" s="10">
        <f t="shared" si="1"/>
        <v>55.094239200000004</v>
      </c>
      <c r="K18" s="1"/>
    </row>
    <row r="19" spans="2:12" x14ac:dyDescent="0.2">
      <c r="B19" s="81"/>
      <c r="C19" s="6">
        <v>2035</v>
      </c>
      <c r="D19" s="40">
        <v>79.14</v>
      </c>
      <c r="E19" s="9">
        <v>55</v>
      </c>
      <c r="F19" s="8">
        <v>28000</v>
      </c>
      <c r="G19" s="7" t="s">
        <v>18</v>
      </c>
      <c r="H19" s="11">
        <v>81.510000000000005</v>
      </c>
      <c r="I19" s="13">
        <v>1</v>
      </c>
      <c r="J19" s="10">
        <f t="shared" si="1"/>
        <v>55.094239200000004</v>
      </c>
      <c r="K19" s="1"/>
    </row>
    <row r="20" spans="2:12" x14ac:dyDescent="0.2">
      <c r="B20" s="81"/>
      <c r="C20" s="6">
        <v>2036</v>
      </c>
      <c r="D20" s="40">
        <v>79.14</v>
      </c>
      <c r="E20" s="9">
        <v>55</v>
      </c>
      <c r="F20" s="8">
        <v>28000</v>
      </c>
      <c r="G20" s="7" t="s">
        <v>18</v>
      </c>
      <c r="H20" s="11">
        <v>81.510000000000005</v>
      </c>
      <c r="I20" s="13">
        <v>1</v>
      </c>
      <c r="J20" s="10">
        <f t="shared" si="1"/>
        <v>55.094239200000004</v>
      </c>
      <c r="K20" s="1"/>
    </row>
    <row r="21" spans="2:12" x14ac:dyDescent="0.2">
      <c r="B21" s="81"/>
      <c r="C21" s="6">
        <v>2037</v>
      </c>
      <c r="D21" s="40">
        <v>79.14</v>
      </c>
      <c r="E21" s="9">
        <v>55</v>
      </c>
      <c r="F21" s="8">
        <v>28000</v>
      </c>
      <c r="G21" s="7" t="s">
        <v>18</v>
      </c>
      <c r="H21" s="11">
        <v>81.510000000000005</v>
      </c>
      <c r="I21" s="13">
        <v>1</v>
      </c>
      <c r="J21" s="10">
        <f t="shared" si="1"/>
        <v>55.094239200000004</v>
      </c>
      <c r="K21" s="1"/>
    </row>
    <row r="22" spans="2:12" x14ac:dyDescent="0.2">
      <c r="B22" s="81"/>
      <c r="C22" s="6">
        <v>2038</v>
      </c>
      <c r="D22" s="40">
        <v>79.14</v>
      </c>
      <c r="E22" s="9">
        <v>55</v>
      </c>
      <c r="F22" s="8">
        <v>28000</v>
      </c>
      <c r="G22" s="7" t="s">
        <v>18</v>
      </c>
      <c r="H22" s="11">
        <v>81.510000000000005</v>
      </c>
      <c r="I22" s="13">
        <v>1</v>
      </c>
      <c r="J22" s="10">
        <f t="shared" si="1"/>
        <v>55.094239200000004</v>
      </c>
      <c r="K22" s="1"/>
    </row>
    <row r="23" spans="2:12" x14ac:dyDescent="0.2">
      <c r="B23" s="19"/>
      <c r="C23" s="19"/>
      <c r="D23" s="19"/>
      <c r="E23" s="19"/>
      <c r="F23" s="24"/>
      <c r="G23" s="22"/>
      <c r="H23" s="19"/>
      <c r="I23" s="19"/>
      <c r="J23" s="25"/>
      <c r="L23" s="19"/>
    </row>
    <row r="24" spans="2:12" s="19" customFormat="1" ht="12.75" customHeight="1" x14ac:dyDescent="0.2">
      <c r="B24" s="60" t="s">
        <v>58</v>
      </c>
      <c r="C24" s="6">
        <v>2023</v>
      </c>
      <c r="D24" s="40">
        <v>98.44</v>
      </c>
      <c r="E24" s="9">
        <v>47</v>
      </c>
      <c r="F24" s="8">
        <v>1000000</v>
      </c>
      <c r="G24" s="7" t="s">
        <v>39</v>
      </c>
      <c r="H24" s="12">
        <v>3.6</v>
      </c>
      <c r="I24" s="49">
        <v>3.4</v>
      </c>
      <c r="J24" s="10">
        <f>((D24-(E24/I24))*F24*H24*I24)/1000000</f>
        <v>1035.7056</v>
      </c>
      <c r="L24" s="1"/>
    </row>
    <row r="25" spans="2:12" x14ac:dyDescent="0.2">
      <c r="B25" s="60"/>
      <c r="C25" s="6">
        <v>2024</v>
      </c>
      <c r="D25" s="40">
        <v>97.97</v>
      </c>
      <c r="E25" s="9">
        <v>46.06</v>
      </c>
      <c r="F25" s="8">
        <v>1000000</v>
      </c>
      <c r="G25" s="7" t="s">
        <v>39</v>
      </c>
      <c r="H25" s="12">
        <v>3.6</v>
      </c>
      <c r="I25" s="49">
        <v>3.4</v>
      </c>
      <c r="J25" s="10">
        <f>((D25-(E25/I25))*F25*H25*I25)/1000000</f>
        <v>1033.3368</v>
      </c>
    </row>
    <row r="26" spans="2:12" x14ac:dyDescent="0.2">
      <c r="B26" s="60"/>
      <c r="C26" s="6">
        <v>2025</v>
      </c>
      <c r="D26" s="40">
        <v>96.95</v>
      </c>
      <c r="E26" s="9">
        <v>45.14</v>
      </c>
      <c r="F26" s="8">
        <v>1000000</v>
      </c>
      <c r="G26" s="7" t="s">
        <v>39</v>
      </c>
      <c r="H26" s="12">
        <v>3.6</v>
      </c>
      <c r="I26" s="14">
        <v>3.4</v>
      </c>
      <c r="J26" s="10">
        <f>((D26-(E26/I26))*F26*H26*I26)/1000000</f>
        <v>1024.164</v>
      </c>
    </row>
    <row r="27" spans="2:12" x14ac:dyDescent="0.2">
      <c r="B27" s="60"/>
      <c r="C27" s="6">
        <v>2026</v>
      </c>
      <c r="D27" s="40">
        <v>95.96</v>
      </c>
      <c r="E27" s="9">
        <v>44.24</v>
      </c>
      <c r="F27" s="8">
        <v>1000000</v>
      </c>
      <c r="G27" s="7" t="s">
        <v>39</v>
      </c>
      <c r="H27" s="12">
        <v>3.6</v>
      </c>
      <c r="I27" s="14">
        <v>3.4</v>
      </c>
      <c r="J27" s="10">
        <f t="shared" ref="J27:J33" si="2">((D27-(E27/I27))*F27*H27*I27)/1000000</f>
        <v>1015.2864</v>
      </c>
    </row>
    <row r="28" spans="2:12" x14ac:dyDescent="0.2">
      <c r="B28" s="60"/>
      <c r="C28" s="6">
        <v>2027</v>
      </c>
      <c r="D28" s="40">
        <v>94.97</v>
      </c>
      <c r="E28" s="9">
        <v>43.35</v>
      </c>
      <c r="F28" s="8">
        <v>1000000</v>
      </c>
      <c r="G28" s="7" t="s">
        <v>39</v>
      </c>
      <c r="H28" s="12">
        <v>3.6</v>
      </c>
      <c r="I28" s="14">
        <v>3.4</v>
      </c>
      <c r="J28" s="10">
        <f t="shared" si="2"/>
        <v>1006.3728</v>
      </c>
    </row>
    <row r="29" spans="2:12" x14ac:dyDescent="0.2">
      <c r="B29" s="60"/>
      <c r="C29" s="6">
        <v>2028</v>
      </c>
      <c r="D29" s="40">
        <v>93.49</v>
      </c>
      <c r="E29" s="9">
        <v>42.48</v>
      </c>
      <c r="F29" s="8">
        <v>1000000</v>
      </c>
      <c r="G29" s="7" t="s">
        <v>39</v>
      </c>
      <c r="H29" s="12">
        <v>3.6</v>
      </c>
      <c r="I29" s="14">
        <v>3.4</v>
      </c>
      <c r="J29" s="10">
        <f t="shared" si="2"/>
        <v>991.38959999999986</v>
      </c>
    </row>
    <row r="30" spans="2:12" x14ac:dyDescent="0.2">
      <c r="B30" s="60"/>
      <c r="C30" s="6">
        <v>2029</v>
      </c>
      <c r="D30" s="40">
        <v>92</v>
      </c>
      <c r="E30" s="9">
        <v>41.63</v>
      </c>
      <c r="F30" s="8">
        <v>1000000</v>
      </c>
      <c r="G30" s="7" t="s">
        <v>39</v>
      </c>
      <c r="H30" s="12">
        <v>3.6</v>
      </c>
      <c r="I30" s="14">
        <v>3.4</v>
      </c>
      <c r="J30" s="10">
        <f t="shared" si="2"/>
        <v>976.21199999999988</v>
      </c>
    </row>
    <row r="31" spans="2:12" x14ac:dyDescent="0.2">
      <c r="B31" s="60"/>
      <c r="C31" s="6">
        <v>2030</v>
      </c>
      <c r="D31" s="40">
        <v>90.52</v>
      </c>
      <c r="E31" s="9">
        <v>40.799999999999997</v>
      </c>
      <c r="F31" s="8">
        <v>1000000</v>
      </c>
      <c r="G31" s="7" t="s">
        <v>39</v>
      </c>
      <c r="H31" s="12">
        <v>3.6</v>
      </c>
      <c r="I31" s="14">
        <v>3.4</v>
      </c>
      <c r="J31" s="10">
        <f t="shared" si="2"/>
        <v>961.08479999999997</v>
      </c>
    </row>
    <row r="32" spans="2:12" x14ac:dyDescent="0.2">
      <c r="B32" s="60"/>
      <c r="C32" s="6">
        <v>2031</v>
      </c>
      <c r="D32" s="40">
        <v>89.04</v>
      </c>
      <c r="E32" s="9">
        <v>39.99</v>
      </c>
      <c r="F32" s="8">
        <v>1000000</v>
      </c>
      <c r="G32" s="7" t="s">
        <v>39</v>
      </c>
      <c r="H32" s="12">
        <v>3.6</v>
      </c>
      <c r="I32" s="14">
        <v>3.4</v>
      </c>
      <c r="J32" s="10">
        <f t="shared" si="2"/>
        <v>945.88559999999995</v>
      </c>
    </row>
    <row r="33" spans="2:12" x14ac:dyDescent="0.2">
      <c r="B33" s="60"/>
      <c r="C33" s="6">
        <v>2032</v>
      </c>
      <c r="D33" s="40">
        <v>89.04</v>
      </c>
      <c r="E33" s="9">
        <v>39.19</v>
      </c>
      <c r="F33" s="8">
        <v>1000000</v>
      </c>
      <c r="G33" s="7" t="s">
        <v>39</v>
      </c>
      <c r="H33" s="12">
        <v>3.6</v>
      </c>
      <c r="I33" s="14">
        <v>3.4</v>
      </c>
      <c r="J33" s="10">
        <f t="shared" si="2"/>
        <v>948.76559999999995</v>
      </c>
    </row>
    <row r="34" spans="2:12" x14ac:dyDescent="0.2">
      <c r="B34" s="60"/>
      <c r="C34" s="6">
        <v>2033</v>
      </c>
      <c r="D34" s="40">
        <v>89.04</v>
      </c>
      <c r="E34" s="9">
        <v>38.4</v>
      </c>
      <c r="F34" s="8">
        <v>1000000</v>
      </c>
      <c r="G34" s="7" t="s">
        <v>39</v>
      </c>
      <c r="H34" s="12">
        <v>3.6</v>
      </c>
      <c r="I34" s="14">
        <v>3.4</v>
      </c>
      <c r="J34" s="10">
        <f t="shared" ref="J34:J39" si="3">((D34-(E34/I34))*F34*H34*I34)/1000000</f>
        <v>951.60960000000011</v>
      </c>
      <c r="L34" s="19"/>
    </row>
    <row r="35" spans="2:12" s="19" customFormat="1" x14ac:dyDescent="0.2">
      <c r="B35" s="60"/>
      <c r="C35" s="6">
        <v>2034</v>
      </c>
      <c r="D35" s="40">
        <v>79.14</v>
      </c>
      <c r="E35" s="9">
        <v>37.630000000000003</v>
      </c>
      <c r="F35" s="8">
        <v>1000000</v>
      </c>
      <c r="G35" s="7" t="s">
        <v>39</v>
      </c>
      <c r="H35" s="12">
        <v>3.6</v>
      </c>
      <c r="I35" s="14">
        <v>3.4</v>
      </c>
      <c r="J35" s="10">
        <f t="shared" si="3"/>
        <v>833.20560000000012</v>
      </c>
      <c r="L35" s="1"/>
    </row>
    <row r="36" spans="2:12" x14ac:dyDescent="0.2">
      <c r="B36" s="60"/>
      <c r="C36" s="6">
        <v>2035</v>
      </c>
      <c r="D36" s="40">
        <v>79.14</v>
      </c>
      <c r="E36" s="9">
        <v>36.880000000000003</v>
      </c>
      <c r="F36" s="8">
        <v>1000000</v>
      </c>
      <c r="G36" s="7" t="s">
        <v>39</v>
      </c>
      <c r="H36" s="12">
        <v>3.6</v>
      </c>
      <c r="I36" s="14">
        <v>3.4</v>
      </c>
      <c r="J36" s="10">
        <f t="shared" si="3"/>
        <v>835.90560000000005</v>
      </c>
    </row>
    <row r="37" spans="2:12" x14ac:dyDescent="0.2">
      <c r="B37" s="60"/>
      <c r="C37" s="6">
        <v>2036</v>
      </c>
      <c r="D37" s="40">
        <v>79.14</v>
      </c>
      <c r="E37" s="9">
        <v>36.14</v>
      </c>
      <c r="F37" s="8">
        <v>1000000</v>
      </c>
      <c r="G37" s="7" t="s">
        <v>39</v>
      </c>
      <c r="H37" s="12">
        <v>3.6</v>
      </c>
      <c r="I37" s="14">
        <v>3.4</v>
      </c>
      <c r="J37" s="10">
        <f t="shared" si="3"/>
        <v>838.56960000000004</v>
      </c>
    </row>
    <row r="38" spans="2:12" x14ac:dyDescent="0.2">
      <c r="B38" s="60"/>
      <c r="C38" s="6">
        <v>2037</v>
      </c>
      <c r="D38" s="40">
        <v>79.14</v>
      </c>
      <c r="E38" s="9">
        <v>35.42</v>
      </c>
      <c r="F38" s="8">
        <v>1000000</v>
      </c>
      <c r="G38" s="7" t="s">
        <v>39</v>
      </c>
      <c r="H38" s="12">
        <v>3.6</v>
      </c>
      <c r="I38" s="14">
        <v>3.4</v>
      </c>
      <c r="J38" s="10">
        <f t="shared" si="3"/>
        <v>841.16160000000013</v>
      </c>
    </row>
    <row r="39" spans="2:12" x14ac:dyDescent="0.2">
      <c r="B39" s="60"/>
      <c r="C39" s="6">
        <v>2038</v>
      </c>
      <c r="D39" s="40">
        <v>79.14</v>
      </c>
      <c r="E39" s="9">
        <v>34.71</v>
      </c>
      <c r="F39" s="8">
        <v>1000000</v>
      </c>
      <c r="G39" s="7" t="s">
        <v>39</v>
      </c>
      <c r="H39" s="12">
        <v>3.6</v>
      </c>
      <c r="I39" s="14">
        <v>3.4</v>
      </c>
      <c r="J39" s="10">
        <f t="shared" si="3"/>
        <v>843.71759999999995</v>
      </c>
    </row>
    <row r="40" spans="2:12" customFormat="1" ht="15" x14ac:dyDescent="0.25"/>
    <row r="41" spans="2:12" x14ac:dyDescent="0.2">
      <c r="B41" s="81" t="s">
        <v>72</v>
      </c>
      <c r="C41" s="6">
        <v>2023</v>
      </c>
      <c r="D41" s="40">
        <v>99.61</v>
      </c>
      <c r="E41" s="9">
        <v>47</v>
      </c>
      <c r="F41" s="8">
        <v>1000000</v>
      </c>
      <c r="G41" s="7" t="s">
        <v>39</v>
      </c>
      <c r="H41" s="12">
        <v>3.6</v>
      </c>
      <c r="I41" s="14">
        <v>5</v>
      </c>
      <c r="J41" s="10">
        <f>((D41-(E41/I41))*F41*H41*I41)/1000000</f>
        <v>1623.78</v>
      </c>
    </row>
    <row r="42" spans="2:12" x14ac:dyDescent="0.2">
      <c r="B42" s="81"/>
      <c r="C42" s="6">
        <v>2024</v>
      </c>
      <c r="D42" s="40">
        <v>99.11</v>
      </c>
      <c r="E42" s="9">
        <v>46.06</v>
      </c>
      <c r="F42" s="8">
        <v>1000000</v>
      </c>
      <c r="G42" s="7" t="s">
        <v>39</v>
      </c>
      <c r="H42" s="12">
        <v>3.6</v>
      </c>
      <c r="I42" s="14">
        <v>5</v>
      </c>
      <c r="J42" s="10">
        <f>((D42-(E42/I42))*F42*H42*I42)/1000000</f>
        <v>1618.164</v>
      </c>
    </row>
    <row r="43" spans="2:12" ht="12.75" customHeight="1" x14ac:dyDescent="0.2">
      <c r="B43" s="81"/>
      <c r="C43" s="6">
        <v>2025</v>
      </c>
      <c r="D43" s="40">
        <v>98.11</v>
      </c>
      <c r="E43" s="9">
        <v>45.14</v>
      </c>
      <c r="F43" s="8">
        <v>1000000</v>
      </c>
      <c r="G43" s="7" t="s">
        <v>39</v>
      </c>
      <c r="H43" s="12">
        <v>3.6</v>
      </c>
      <c r="I43" s="14">
        <v>5</v>
      </c>
      <c r="J43" s="10">
        <f>((D43-(E43/I43))*F43*H43*I43)/1000000</f>
        <v>1603.4760000000001</v>
      </c>
      <c r="L43" s="19"/>
    </row>
    <row r="44" spans="2:12" s="19" customFormat="1" x14ac:dyDescent="0.2">
      <c r="B44" s="81"/>
      <c r="C44" s="6">
        <v>2026</v>
      </c>
      <c r="D44" s="40">
        <v>97.11</v>
      </c>
      <c r="E44" s="9">
        <v>44.24</v>
      </c>
      <c r="F44" s="8">
        <v>1000000</v>
      </c>
      <c r="G44" s="7" t="s">
        <v>39</v>
      </c>
      <c r="H44" s="12">
        <v>3.6</v>
      </c>
      <c r="I44" s="14">
        <v>5</v>
      </c>
      <c r="J44" s="10">
        <f t="shared" ref="J44:J56" si="4">((D44-(E44/I44))*F44*H44*I44)/1000000</f>
        <v>1588.7159999999999</v>
      </c>
      <c r="L44" s="1"/>
    </row>
    <row r="45" spans="2:12" x14ac:dyDescent="0.2">
      <c r="B45" s="81"/>
      <c r="C45" s="6">
        <v>2027</v>
      </c>
      <c r="D45" s="40">
        <v>96.11</v>
      </c>
      <c r="E45" s="9">
        <v>43.35</v>
      </c>
      <c r="F45" s="8">
        <v>1000000</v>
      </c>
      <c r="G45" s="7" t="s">
        <v>39</v>
      </c>
      <c r="H45" s="12">
        <v>3.6</v>
      </c>
      <c r="I45" s="14">
        <v>5</v>
      </c>
      <c r="J45" s="10">
        <f t="shared" si="4"/>
        <v>1573.92</v>
      </c>
    </row>
    <row r="46" spans="2:12" x14ac:dyDescent="0.2">
      <c r="B46" s="81"/>
      <c r="C46" s="6">
        <v>2028</v>
      </c>
      <c r="D46" s="40">
        <v>94.6</v>
      </c>
      <c r="E46" s="9">
        <v>42.48</v>
      </c>
      <c r="F46" s="8">
        <v>1000000</v>
      </c>
      <c r="G46" s="7" t="s">
        <v>39</v>
      </c>
      <c r="H46" s="12">
        <v>3.6</v>
      </c>
      <c r="I46" s="14">
        <v>5</v>
      </c>
      <c r="J46" s="10">
        <f t="shared" si="4"/>
        <v>1549.8720000000001</v>
      </c>
    </row>
    <row r="47" spans="2:12" x14ac:dyDescent="0.2">
      <c r="B47" s="81"/>
      <c r="C47" s="6">
        <v>2029</v>
      </c>
      <c r="D47" s="40">
        <v>93.1</v>
      </c>
      <c r="E47" s="9">
        <v>41.63</v>
      </c>
      <c r="F47" s="8">
        <v>1000000</v>
      </c>
      <c r="G47" s="7" t="s">
        <v>39</v>
      </c>
      <c r="H47" s="12">
        <v>3.6</v>
      </c>
      <c r="I47" s="14">
        <v>5</v>
      </c>
      <c r="J47" s="10">
        <f t="shared" si="4"/>
        <v>1525.932</v>
      </c>
    </row>
    <row r="48" spans="2:12" x14ac:dyDescent="0.2">
      <c r="B48" s="81"/>
      <c r="C48" s="6">
        <v>2030</v>
      </c>
      <c r="D48" s="40">
        <v>91.6</v>
      </c>
      <c r="E48" s="9">
        <v>40.799999999999997</v>
      </c>
      <c r="F48" s="8">
        <v>1000000</v>
      </c>
      <c r="G48" s="7" t="s">
        <v>39</v>
      </c>
      <c r="H48" s="12">
        <v>3.6</v>
      </c>
      <c r="I48" s="14">
        <v>5</v>
      </c>
      <c r="J48" s="10">
        <f t="shared" si="4"/>
        <v>1501.92</v>
      </c>
    </row>
    <row r="49" spans="2:12" x14ac:dyDescent="0.2">
      <c r="B49" s="81"/>
      <c r="C49" s="6">
        <v>2031</v>
      </c>
      <c r="D49" s="40">
        <v>90.1</v>
      </c>
      <c r="E49" s="9">
        <v>39.99</v>
      </c>
      <c r="F49" s="8">
        <v>1000000</v>
      </c>
      <c r="G49" s="7" t="s">
        <v>39</v>
      </c>
      <c r="H49" s="12">
        <v>3.6</v>
      </c>
      <c r="I49" s="14">
        <v>5</v>
      </c>
      <c r="J49" s="10">
        <f t="shared" si="4"/>
        <v>1477.8359999999998</v>
      </c>
    </row>
    <row r="50" spans="2:12" x14ac:dyDescent="0.2">
      <c r="B50" s="81"/>
      <c r="C50" s="6">
        <v>2032</v>
      </c>
      <c r="D50" s="40">
        <v>90.1</v>
      </c>
      <c r="E50" s="9">
        <v>39.19</v>
      </c>
      <c r="F50" s="8">
        <v>1000000</v>
      </c>
      <c r="G50" s="7" t="s">
        <v>39</v>
      </c>
      <c r="H50" s="12">
        <v>3.6</v>
      </c>
      <c r="I50" s="14">
        <v>5</v>
      </c>
      <c r="J50" s="10">
        <f t="shared" si="4"/>
        <v>1480.7159999999999</v>
      </c>
    </row>
    <row r="51" spans="2:12" x14ac:dyDescent="0.2">
      <c r="B51" s="81"/>
      <c r="C51" s="6">
        <v>2033</v>
      </c>
      <c r="D51" s="40">
        <v>90.1</v>
      </c>
      <c r="E51" s="9">
        <v>38.4</v>
      </c>
      <c r="F51" s="8">
        <v>1000000</v>
      </c>
      <c r="G51" s="7" t="s">
        <v>39</v>
      </c>
      <c r="H51" s="12">
        <v>3.6</v>
      </c>
      <c r="I51" s="14">
        <v>5</v>
      </c>
      <c r="J51" s="10">
        <f t="shared" si="4"/>
        <v>1483.5599999999997</v>
      </c>
    </row>
    <row r="52" spans="2:12" x14ac:dyDescent="0.2">
      <c r="B52" s="81"/>
      <c r="C52" s="6">
        <v>2034</v>
      </c>
      <c r="D52" s="40">
        <v>80.09</v>
      </c>
      <c r="E52" s="9">
        <v>37.630000000000003</v>
      </c>
      <c r="F52" s="8">
        <v>1000000</v>
      </c>
      <c r="G52" s="7" t="s">
        <v>39</v>
      </c>
      <c r="H52" s="12">
        <v>3.6</v>
      </c>
      <c r="I52" s="14">
        <v>5</v>
      </c>
      <c r="J52" s="10">
        <f t="shared" si="4"/>
        <v>1306.152</v>
      </c>
    </row>
    <row r="53" spans="2:12" x14ac:dyDescent="0.2">
      <c r="B53" s="81"/>
      <c r="C53" s="6">
        <v>2035</v>
      </c>
      <c r="D53" s="40">
        <v>80.09</v>
      </c>
      <c r="E53" s="9">
        <v>36.880000000000003</v>
      </c>
      <c r="F53" s="8">
        <v>1000000</v>
      </c>
      <c r="G53" s="7" t="s">
        <v>39</v>
      </c>
      <c r="H53" s="12">
        <v>3.6</v>
      </c>
      <c r="I53" s="14">
        <v>5</v>
      </c>
      <c r="J53" s="10">
        <f t="shared" si="4"/>
        <v>1308.8520000000001</v>
      </c>
    </row>
    <row r="54" spans="2:12" x14ac:dyDescent="0.2">
      <c r="B54" s="81"/>
      <c r="C54" s="6">
        <v>2036</v>
      </c>
      <c r="D54" s="40">
        <v>80.09</v>
      </c>
      <c r="E54" s="9">
        <v>36.14</v>
      </c>
      <c r="F54" s="8">
        <v>1000000</v>
      </c>
      <c r="G54" s="7" t="s">
        <v>39</v>
      </c>
      <c r="H54" s="12">
        <v>3.6</v>
      </c>
      <c r="I54" s="14">
        <v>5</v>
      </c>
      <c r="J54" s="10">
        <f t="shared" si="4"/>
        <v>1311.5160000000003</v>
      </c>
    </row>
    <row r="55" spans="2:12" s="19" customFormat="1" x14ac:dyDescent="0.2">
      <c r="B55" s="81"/>
      <c r="C55" s="6">
        <v>2037</v>
      </c>
      <c r="D55" s="40">
        <v>80.09</v>
      </c>
      <c r="E55" s="9">
        <v>35.42</v>
      </c>
      <c r="F55" s="8">
        <v>1000000</v>
      </c>
      <c r="G55" s="7" t="s">
        <v>39</v>
      </c>
      <c r="H55" s="12">
        <v>3.6</v>
      </c>
      <c r="I55" s="14">
        <v>5</v>
      </c>
      <c r="J55" s="10">
        <f t="shared" si="4"/>
        <v>1314.1079999999999</v>
      </c>
      <c r="L55" s="1"/>
    </row>
    <row r="56" spans="2:12" x14ac:dyDescent="0.2">
      <c r="B56" s="81"/>
      <c r="C56" s="6">
        <v>2038</v>
      </c>
      <c r="D56" s="40">
        <v>80.09</v>
      </c>
      <c r="E56" s="9">
        <v>34.71</v>
      </c>
      <c r="F56" s="8">
        <v>1000000</v>
      </c>
      <c r="G56" s="7" t="s">
        <v>39</v>
      </c>
      <c r="H56" s="12">
        <v>3.6</v>
      </c>
      <c r="I56" s="14">
        <v>5</v>
      </c>
      <c r="J56" s="10">
        <f t="shared" si="4"/>
        <v>1316.664</v>
      </c>
      <c r="L56" s="4"/>
    </row>
    <row r="57" spans="2:12" customFormat="1" ht="15" x14ac:dyDescent="0.25">
      <c r="L57" s="1"/>
    </row>
    <row r="58" spans="2:12" x14ac:dyDescent="0.2">
      <c r="B58" s="81" t="s">
        <v>73</v>
      </c>
      <c r="C58" s="6">
        <v>2023</v>
      </c>
      <c r="D58" s="40">
        <v>99.61</v>
      </c>
      <c r="E58" s="9">
        <v>47</v>
      </c>
      <c r="F58" s="8">
        <v>1000000</v>
      </c>
      <c r="G58" s="7" t="s">
        <v>39</v>
      </c>
      <c r="H58" s="12">
        <v>3.6</v>
      </c>
      <c r="I58" s="49">
        <v>3.8</v>
      </c>
      <c r="J58" s="10">
        <f>((D58-(E58/I58))*F58*H58*I58)/1000000</f>
        <v>1193.4648</v>
      </c>
    </row>
    <row r="59" spans="2:12" x14ac:dyDescent="0.2">
      <c r="B59" s="81"/>
      <c r="C59" s="6">
        <v>2024</v>
      </c>
      <c r="D59" s="40">
        <v>99.11</v>
      </c>
      <c r="E59" s="9">
        <v>46.06</v>
      </c>
      <c r="F59" s="8">
        <v>1000000</v>
      </c>
      <c r="G59" s="7" t="s">
        <v>39</v>
      </c>
      <c r="H59" s="12">
        <v>3.6</v>
      </c>
      <c r="I59" s="49">
        <v>3.8</v>
      </c>
      <c r="J59" s="10">
        <f>((D59-(E59/I59))*F59*H59*I59)/1000000</f>
        <v>1190.0088000000001</v>
      </c>
    </row>
    <row r="60" spans="2:12" x14ac:dyDescent="0.2">
      <c r="B60" s="81"/>
      <c r="C60" s="6">
        <v>2025</v>
      </c>
      <c r="D60" s="40">
        <v>98.11</v>
      </c>
      <c r="E60" s="9">
        <v>45.14</v>
      </c>
      <c r="F60" s="8">
        <v>1000000</v>
      </c>
      <c r="G60" s="7" t="s">
        <v>39</v>
      </c>
      <c r="H60" s="12">
        <v>3.6</v>
      </c>
      <c r="I60" s="49">
        <v>3.8</v>
      </c>
      <c r="J60" s="10">
        <f>((D60-(E60/I60))*F60*H60*I60)/1000000</f>
        <v>1179.6407999999999</v>
      </c>
      <c r="L60" s="4"/>
    </row>
    <row r="61" spans="2:12" ht="12.75" customHeight="1" x14ac:dyDescent="0.2">
      <c r="B61" s="81"/>
      <c r="C61" s="6">
        <v>2026</v>
      </c>
      <c r="D61" s="40">
        <v>97.11</v>
      </c>
      <c r="E61" s="9">
        <v>44.24</v>
      </c>
      <c r="F61" s="8">
        <v>1000000</v>
      </c>
      <c r="G61" s="7" t="s">
        <v>39</v>
      </c>
      <c r="H61" s="12">
        <v>3.6</v>
      </c>
      <c r="I61" s="49">
        <v>3.8</v>
      </c>
      <c r="J61" s="10">
        <f t="shared" ref="J61:J73" si="5">((D61-(E61/I61))*F61*H61*I61)/1000000</f>
        <v>1169.2007999999998</v>
      </c>
    </row>
    <row r="62" spans="2:12" x14ac:dyDescent="0.2">
      <c r="B62" s="81"/>
      <c r="C62" s="6">
        <v>2027</v>
      </c>
      <c r="D62" s="40">
        <v>96.11</v>
      </c>
      <c r="E62" s="9">
        <v>43.35</v>
      </c>
      <c r="F62" s="8">
        <v>1000000</v>
      </c>
      <c r="G62" s="7" t="s">
        <v>39</v>
      </c>
      <c r="H62" s="12">
        <v>3.6</v>
      </c>
      <c r="I62" s="49">
        <v>3.8</v>
      </c>
      <c r="J62" s="10">
        <f t="shared" si="5"/>
        <v>1158.7247999999997</v>
      </c>
    </row>
    <row r="63" spans="2:12" s="19" customFormat="1" x14ac:dyDescent="0.2">
      <c r="B63" s="81"/>
      <c r="C63" s="6">
        <v>2028</v>
      </c>
      <c r="D63" s="40">
        <v>94.6</v>
      </c>
      <c r="E63" s="9">
        <v>42.48</v>
      </c>
      <c r="F63" s="8">
        <v>1000000</v>
      </c>
      <c r="G63" s="7" t="s">
        <v>39</v>
      </c>
      <c r="H63" s="12">
        <v>3.6</v>
      </c>
      <c r="I63" s="49">
        <v>3.8</v>
      </c>
      <c r="J63" s="10">
        <f t="shared" si="5"/>
        <v>1141.2</v>
      </c>
      <c r="L63" s="1"/>
    </row>
    <row r="64" spans="2:12" x14ac:dyDescent="0.2">
      <c r="B64" s="81"/>
      <c r="C64" s="6">
        <v>2029</v>
      </c>
      <c r="D64" s="40">
        <v>93.1</v>
      </c>
      <c r="E64" s="9">
        <v>41.63</v>
      </c>
      <c r="F64" s="8">
        <v>1000000</v>
      </c>
      <c r="G64" s="7" t="s">
        <v>39</v>
      </c>
      <c r="H64" s="12">
        <v>3.6</v>
      </c>
      <c r="I64" s="49">
        <v>3.8</v>
      </c>
      <c r="J64" s="10">
        <f t="shared" si="5"/>
        <v>1123.7399999999998</v>
      </c>
      <c r="L64" s="4"/>
    </row>
    <row r="65" spans="2:12" x14ac:dyDescent="0.2">
      <c r="B65" s="81"/>
      <c r="C65" s="6">
        <v>2030</v>
      </c>
      <c r="D65" s="40">
        <v>91.6</v>
      </c>
      <c r="E65" s="9">
        <v>40.799999999999997</v>
      </c>
      <c r="F65" s="8">
        <v>1000000</v>
      </c>
      <c r="G65" s="7" t="s">
        <v>39</v>
      </c>
      <c r="H65" s="12">
        <v>3.6</v>
      </c>
      <c r="I65" s="49">
        <v>3.8</v>
      </c>
      <c r="J65" s="10">
        <f t="shared" si="5"/>
        <v>1106.2080000000001</v>
      </c>
    </row>
    <row r="66" spans="2:12" x14ac:dyDescent="0.2">
      <c r="B66" s="81"/>
      <c r="C66" s="6">
        <v>2031</v>
      </c>
      <c r="D66" s="40">
        <v>90.1</v>
      </c>
      <c r="E66" s="9">
        <v>39.99</v>
      </c>
      <c r="F66" s="8">
        <v>1000000</v>
      </c>
      <c r="G66" s="7" t="s">
        <v>39</v>
      </c>
      <c r="H66" s="12">
        <v>3.6</v>
      </c>
      <c r="I66" s="49">
        <v>3.8</v>
      </c>
      <c r="J66" s="10">
        <f t="shared" si="5"/>
        <v>1088.604</v>
      </c>
    </row>
    <row r="67" spans="2:12" x14ac:dyDescent="0.2">
      <c r="B67" s="81"/>
      <c r="C67" s="6">
        <v>2032</v>
      </c>
      <c r="D67" s="40">
        <v>90.1</v>
      </c>
      <c r="E67" s="9">
        <v>39.19</v>
      </c>
      <c r="F67" s="8">
        <v>1000000</v>
      </c>
      <c r="G67" s="7" t="s">
        <v>39</v>
      </c>
      <c r="H67" s="12">
        <v>3.6</v>
      </c>
      <c r="I67" s="49">
        <v>3.8</v>
      </c>
      <c r="J67" s="10">
        <f t="shared" si="5"/>
        <v>1091.4839999999997</v>
      </c>
    </row>
    <row r="68" spans="2:12" x14ac:dyDescent="0.2">
      <c r="B68" s="81"/>
      <c r="C68" s="6">
        <v>2033</v>
      </c>
      <c r="D68" s="40">
        <v>90.1</v>
      </c>
      <c r="E68" s="9">
        <v>38.4</v>
      </c>
      <c r="F68" s="8">
        <v>1000000</v>
      </c>
      <c r="G68" s="7" t="s">
        <v>39</v>
      </c>
      <c r="H68" s="12">
        <v>3.6</v>
      </c>
      <c r="I68" s="49">
        <v>3.8</v>
      </c>
      <c r="J68" s="10">
        <f t="shared" si="5"/>
        <v>1094.3279999999997</v>
      </c>
      <c r="L68" s="4"/>
    </row>
    <row r="69" spans="2:12" x14ac:dyDescent="0.2">
      <c r="B69" s="81"/>
      <c r="C69" s="6">
        <v>2034</v>
      </c>
      <c r="D69" s="40">
        <v>80.09</v>
      </c>
      <c r="E69" s="9">
        <v>37.630000000000003</v>
      </c>
      <c r="F69" s="8">
        <v>1000000</v>
      </c>
      <c r="G69" s="7" t="s">
        <v>39</v>
      </c>
      <c r="H69" s="12">
        <v>3.6</v>
      </c>
      <c r="I69" s="49">
        <v>3.8</v>
      </c>
      <c r="J69" s="10">
        <f t="shared" si="5"/>
        <v>960.16319999999996</v>
      </c>
    </row>
    <row r="70" spans="2:12" x14ac:dyDescent="0.2">
      <c r="B70" s="81"/>
      <c r="C70" s="6">
        <v>2035</v>
      </c>
      <c r="D70" s="40">
        <v>80.09</v>
      </c>
      <c r="E70" s="9">
        <v>36.880000000000003</v>
      </c>
      <c r="F70" s="8">
        <v>1000000</v>
      </c>
      <c r="G70" s="7" t="s">
        <v>39</v>
      </c>
      <c r="H70" s="12">
        <v>3.6</v>
      </c>
      <c r="I70" s="49">
        <v>3.8</v>
      </c>
      <c r="J70" s="10">
        <f t="shared" si="5"/>
        <v>962.86320000000012</v>
      </c>
    </row>
    <row r="71" spans="2:12" x14ac:dyDescent="0.2">
      <c r="B71" s="81"/>
      <c r="C71" s="6">
        <v>2036</v>
      </c>
      <c r="D71" s="40">
        <v>80.09</v>
      </c>
      <c r="E71" s="9">
        <v>36.14</v>
      </c>
      <c r="F71" s="8">
        <v>1000000</v>
      </c>
      <c r="G71" s="7" t="s">
        <v>39</v>
      </c>
      <c r="H71" s="12">
        <v>3.6</v>
      </c>
      <c r="I71" s="49">
        <v>3.8</v>
      </c>
      <c r="J71" s="10">
        <f t="shared" si="5"/>
        <v>965.52719999999999</v>
      </c>
    </row>
    <row r="72" spans="2:12" x14ac:dyDescent="0.2">
      <c r="B72" s="81"/>
      <c r="C72" s="6">
        <v>2037</v>
      </c>
      <c r="D72" s="40">
        <v>80.09</v>
      </c>
      <c r="E72" s="9">
        <v>35.42</v>
      </c>
      <c r="F72" s="8">
        <v>1000000</v>
      </c>
      <c r="G72" s="7" t="s">
        <v>39</v>
      </c>
      <c r="H72" s="12">
        <v>3.6</v>
      </c>
      <c r="I72" s="49">
        <v>3.8</v>
      </c>
      <c r="J72" s="10">
        <f t="shared" si="5"/>
        <v>968.11919999999986</v>
      </c>
      <c r="L72" s="4"/>
    </row>
    <row r="73" spans="2:12" x14ac:dyDescent="0.2">
      <c r="B73" s="81"/>
      <c r="C73" s="6">
        <v>2038</v>
      </c>
      <c r="D73" s="40">
        <v>80.09</v>
      </c>
      <c r="E73" s="9">
        <v>34.71</v>
      </c>
      <c r="F73" s="8">
        <v>1000000</v>
      </c>
      <c r="G73" s="7" t="s">
        <v>39</v>
      </c>
      <c r="H73" s="12">
        <v>3.6</v>
      </c>
      <c r="I73" s="49">
        <v>3.8</v>
      </c>
      <c r="J73" s="10">
        <f t="shared" si="5"/>
        <v>970.6751999999999</v>
      </c>
    </row>
    <row r="74" spans="2:12" x14ac:dyDescent="0.2">
      <c r="B74" s="70" t="s">
        <v>56</v>
      </c>
      <c r="C74" s="70"/>
      <c r="D74" s="70"/>
      <c r="E74" s="70"/>
      <c r="F74" s="70"/>
      <c r="G74" s="70"/>
      <c r="H74" s="70"/>
      <c r="I74" s="70"/>
      <c r="J74" s="70"/>
    </row>
    <row r="75" spans="2:12" x14ac:dyDescent="0.2">
      <c r="B75" s="19"/>
      <c r="C75" s="19"/>
      <c r="D75" s="19"/>
      <c r="E75" s="19"/>
      <c r="F75" s="24"/>
      <c r="G75" s="22"/>
      <c r="H75" s="19"/>
      <c r="I75" s="19"/>
      <c r="J75" s="25"/>
    </row>
    <row r="76" spans="2:12" x14ac:dyDescent="0.2">
      <c r="B76" s="81" t="s">
        <v>74</v>
      </c>
      <c r="C76" s="6">
        <v>2023</v>
      </c>
      <c r="D76" s="40">
        <v>99.61</v>
      </c>
      <c r="E76" s="9">
        <v>47</v>
      </c>
      <c r="F76" s="8">
        <v>1000000</v>
      </c>
      <c r="G76" s="7" t="s">
        <v>39</v>
      </c>
      <c r="H76" s="12">
        <v>3.6</v>
      </c>
      <c r="I76" s="49">
        <v>3.8</v>
      </c>
      <c r="J76" s="10">
        <f>((D76-(E76/I76))*F76*H76)/1000000</f>
        <v>314.06968421052636</v>
      </c>
    </row>
    <row r="77" spans="2:12" x14ac:dyDescent="0.2">
      <c r="B77" s="81"/>
      <c r="C77" s="6">
        <v>2024</v>
      </c>
      <c r="D77" s="40">
        <v>99.11</v>
      </c>
      <c r="E77" s="9">
        <v>46.06</v>
      </c>
      <c r="F77" s="8">
        <v>1000000</v>
      </c>
      <c r="G77" s="7" t="s">
        <v>39</v>
      </c>
      <c r="H77" s="12">
        <v>3.6</v>
      </c>
      <c r="I77" s="49">
        <v>3.8</v>
      </c>
      <c r="J77" s="10">
        <f t="shared" ref="J77:J91" si="6">((D77-(E77/I77))*F77*H77)/1000000</f>
        <v>313.16021052631584</v>
      </c>
      <c r="L77" s="4"/>
    </row>
    <row r="78" spans="2:12" x14ac:dyDescent="0.2">
      <c r="B78" s="81"/>
      <c r="C78" s="6">
        <v>2025</v>
      </c>
      <c r="D78" s="40">
        <v>98.11</v>
      </c>
      <c r="E78" s="9">
        <v>45.14</v>
      </c>
      <c r="F78" s="8">
        <v>1000000</v>
      </c>
      <c r="G78" s="7" t="s">
        <v>39</v>
      </c>
      <c r="H78" s="12">
        <v>3.6</v>
      </c>
      <c r="I78" s="49">
        <v>3.8</v>
      </c>
      <c r="J78" s="10">
        <f t="shared" si="6"/>
        <v>310.43178947368426</v>
      </c>
      <c r="L78" s="4"/>
    </row>
    <row r="79" spans="2:12" x14ac:dyDescent="0.2">
      <c r="B79" s="81"/>
      <c r="C79" s="6">
        <v>2026</v>
      </c>
      <c r="D79" s="40">
        <v>97.11</v>
      </c>
      <c r="E79" s="9">
        <v>44.24</v>
      </c>
      <c r="F79" s="8">
        <v>1000000</v>
      </c>
      <c r="G79" s="7" t="s">
        <v>39</v>
      </c>
      <c r="H79" s="12">
        <v>3.6</v>
      </c>
      <c r="I79" s="49">
        <v>3.8</v>
      </c>
      <c r="J79" s="10">
        <f t="shared" si="6"/>
        <v>307.68442105263154</v>
      </c>
      <c r="L79" s="4"/>
    </row>
    <row r="80" spans="2:12" x14ac:dyDescent="0.2">
      <c r="B80" s="81"/>
      <c r="C80" s="6">
        <v>2027</v>
      </c>
      <c r="D80" s="40">
        <v>96.11</v>
      </c>
      <c r="E80" s="9">
        <v>43.35</v>
      </c>
      <c r="F80" s="8">
        <v>1000000</v>
      </c>
      <c r="G80" s="7" t="s">
        <v>39</v>
      </c>
      <c r="H80" s="12">
        <v>3.6</v>
      </c>
      <c r="I80" s="49">
        <v>3.8</v>
      </c>
      <c r="J80" s="10">
        <f t="shared" si="6"/>
        <v>304.92757894736837</v>
      </c>
      <c r="L80" s="4"/>
    </row>
    <row r="81" spans="2:12" x14ac:dyDescent="0.2">
      <c r="B81" s="81"/>
      <c r="C81" s="6">
        <v>2028</v>
      </c>
      <c r="D81" s="40">
        <v>94.6</v>
      </c>
      <c r="E81" s="9">
        <v>42.48</v>
      </c>
      <c r="F81" s="8">
        <v>1000000</v>
      </c>
      <c r="G81" s="7" t="s">
        <v>39</v>
      </c>
      <c r="H81" s="12">
        <v>3.6</v>
      </c>
      <c r="I81" s="49">
        <v>3.8</v>
      </c>
      <c r="J81" s="10">
        <f t="shared" si="6"/>
        <v>300.31578947368428</v>
      </c>
      <c r="L81" s="4"/>
    </row>
    <row r="82" spans="2:12" x14ac:dyDescent="0.2">
      <c r="B82" s="81"/>
      <c r="C82" s="6">
        <v>2029</v>
      </c>
      <c r="D82" s="40">
        <v>93.1</v>
      </c>
      <c r="E82" s="9">
        <v>41.63</v>
      </c>
      <c r="F82" s="8">
        <v>1000000</v>
      </c>
      <c r="G82" s="7" t="s">
        <v>39</v>
      </c>
      <c r="H82" s="12">
        <v>3.6</v>
      </c>
      <c r="I82" s="49">
        <v>3.8</v>
      </c>
      <c r="J82" s="10">
        <f t="shared" si="6"/>
        <v>295.72105263157891</v>
      </c>
      <c r="L82" s="4"/>
    </row>
    <row r="83" spans="2:12" x14ac:dyDescent="0.2">
      <c r="B83" s="81"/>
      <c r="C83" s="6">
        <v>2030</v>
      </c>
      <c r="D83" s="40">
        <v>91.6</v>
      </c>
      <c r="E83" s="9">
        <v>40.799999999999997</v>
      </c>
      <c r="F83" s="8">
        <v>1000000</v>
      </c>
      <c r="G83" s="7" t="s">
        <v>39</v>
      </c>
      <c r="H83" s="12">
        <v>3.6</v>
      </c>
      <c r="I83" s="49">
        <v>3.8</v>
      </c>
      <c r="J83" s="10">
        <f t="shared" si="6"/>
        <v>291.10736842105263</v>
      </c>
      <c r="L83" s="4"/>
    </row>
    <row r="84" spans="2:12" x14ac:dyDescent="0.2">
      <c r="B84" s="81"/>
      <c r="C84" s="6">
        <v>2031</v>
      </c>
      <c r="D84" s="40">
        <v>90.1</v>
      </c>
      <c r="E84" s="9">
        <v>39.99</v>
      </c>
      <c r="F84" s="8">
        <v>1000000</v>
      </c>
      <c r="G84" s="7" t="s">
        <v>39</v>
      </c>
      <c r="H84" s="12">
        <v>3.6</v>
      </c>
      <c r="I84" s="49">
        <v>3.8</v>
      </c>
      <c r="J84" s="10">
        <f t="shared" si="6"/>
        <v>286.47473684210524</v>
      </c>
      <c r="L84" s="4"/>
    </row>
    <row r="85" spans="2:12" x14ac:dyDescent="0.2">
      <c r="B85" s="81"/>
      <c r="C85" s="6">
        <v>2032</v>
      </c>
      <c r="D85" s="40">
        <v>90.1</v>
      </c>
      <c r="E85" s="9">
        <v>39.19</v>
      </c>
      <c r="F85" s="8">
        <v>1000000</v>
      </c>
      <c r="G85" s="7" t="s">
        <v>39</v>
      </c>
      <c r="H85" s="12">
        <v>3.6</v>
      </c>
      <c r="I85" s="49">
        <v>3.8</v>
      </c>
      <c r="J85" s="10">
        <f t="shared" si="6"/>
        <v>287.23263157894729</v>
      </c>
      <c r="L85" s="4"/>
    </row>
    <row r="86" spans="2:12" x14ac:dyDescent="0.2">
      <c r="B86" s="81"/>
      <c r="C86" s="6">
        <v>2033</v>
      </c>
      <c r="D86" s="40">
        <v>90.1</v>
      </c>
      <c r="E86" s="9">
        <v>38.4</v>
      </c>
      <c r="F86" s="8">
        <v>1000000</v>
      </c>
      <c r="G86" s="7" t="s">
        <v>39</v>
      </c>
      <c r="H86" s="12">
        <v>3.6</v>
      </c>
      <c r="I86" s="49">
        <v>3.8</v>
      </c>
      <c r="J86" s="10">
        <f t="shared" si="6"/>
        <v>287.9810526315789</v>
      </c>
      <c r="L86" s="4"/>
    </row>
    <row r="87" spans="2:12" x14ac:dyDescent="0.2">
      <c r="B87" s="81"/>
      <c r="C87" s="6">
        <v>2034</v>
      </c>
      <c r="D87" s="40">
        <v>80.09</v>
      </c>
      <c r="E87" s="9">
        <v>37.630000000000003</v>
      </c>
      <c r="F87" s="8">
        <v>1000000</v>
      </c>
      <c r="G87" s="7" t="s">
        <v>39</v>
      </c>
      <c r="H87" s="12">
        <v>3.6</v>
      </c>
      <c r="I87" s="49">
        <v>3.8</v>
      </c>
      <c r="J87" s="10">
        <f t="shared" si="6"/>
        <v>252.67452631578948</v>
      </c>
      <c r="L87" s="4"/>
    </row>
    <row r="88" spans="2:12" x14ac:dyDescent="0.2">
      <c r="B88" s="81"/>
      <c r="C88" s="6">
        <v>2035</v>
      </c>
      <c r="D88" s="40">
        <v>80.09</v>
      </c>
      <c r="E88" s="9">
        <v>36.880000000000003</v>
      </c>
      <c r="F88" s="8">
        <v>1000000</v>
      </c>
      <c r="G88" s="7" t="s">
        <v>39</v>
      </c>
      <c r="H88" s="12">
        <v>3.6</v>
      </c>
      <c r="I88" s="49">
        <v>3.8</v>
      </c>
      <c r="J88" s="10">
        <f t="shared" si="6"/>
        <v>253.38505263157899</v>
      </c>
      <c r="L88" s="4"/>
    </row>
    <row r="89" spans="2:12" x14ac:dyDescent="0.2">
      <c r="B89" s="81"/>
      <c r="C89" s="6">
        <v>2036</v>
      </c>
      <c r="D89" s="40">
        <v>80.09</v>
      </c>
      <c r="E89" s="9">
        <v>36.14</v>
      </c>
      <c r="F89" s="8">
        <v>1000000</v>
      </c>
      <c r="G89" s="7" t="s">
        <v>39</v>
      </c>
      <c r="H89" s="12">
        <v>3.6</v>
      </c>
      <c r="I89" s="49">
        <v>3.8</v>
      </c>
      <c r="J89" s="10">
        <f t="shared" si="6"/>
        <v>254.08610526315789</v>
      </c>
      <c r="L89" s="4"/>
    </row>
    <row r="90" spans="2:12" x14ac:dyDescent="0.2">
      <c r="B90" s="81"/>
      <c r="C90" s="6">
        <v>2037</v>
      </c>
      <c r="D90" s="40">
        <v>80.09</v>
      </c>
      <c r="E90" s="9">
        <v>35.42</v>
      </c>
      <c r="F90" s="8">
        <v>1000000</v>
      </c>
      <c r="G90" s="7" t="s">
        <v>39</v>
      </c>
      <c r="H90" s="12">
        <v>3.6</v>
      </c>
      <c r="I90" s="49">
        <v>3.8</v>
      </c>
      <c r="J90" s="10">
        <f t="shared" si="6"/>
        <v>254.76821052631578</v>
      </c>
      <c r="L90" s="4"/>
    </row>
    <row r="91" spans="2:12" x14ac:dyDescent="0.2">
      <c r="B91" s="81"/>
      <c r="C91" s="6">
        <v>2038</v>
      </c>
      <c r="D91" s="40">
        <v>80.09</v>
      </c>
      <c r="E91" s="9">
        <v>34.71</v>
      </c>
      <c r="F91" s="8">
        <v>1000000</v>
      </c>
      <c r="G91" s="7" t="s">
        <v>39</v>
      </c>
      <c r="H91" s="12">
        <v>3.6</v>
      </c>
      <c r="I91" s="49">
        <v>3.8</v>
      </c>
      <c r="J91" s="10">
        <f t="shared" si="6"/>
        <v>255.44084210526313</v>
      </c>
      <c r="L91" s="4"/>
    </row>
    <row r="92" spans="2:12" x14ac:dyDescent="0.2">
      <c r="B92" s="70" t="s">
        <v>56</v>
      </c>
      <c r="C92" s="70"/>
      <c r="D92" s="70"/>
      <c r="E92" s="70"/>
      <c r="F92" s="70"/>
      <c r="G92" s="70"/>
      <c r="H92" s="70"/>
      <c r="I92" s="70"/>
      <c r="J92" s="70"/>
      <c r="L92" s="4"/>
    </row>
    <row r="93" spans="2:12" x14ac:dyDescent="0.2">
      <c r="B93" s="19"/>
      <c r="C93" s="19"/>
      <c r="D93" s="19"/>
      <c r="E93" s="19"/>
      <c r="F93" s="24"/>
      <c r="G93" s="22"/>
      <c r="H93" s="19"/>
      <c r="I93" s="19"/>
      <c r="J93" s="25"/>
    </row>
    <row r="94" spans="2:12" x14ac:dyDescent="0.2">
      <c r="B94" s="60" t="s">
        <v>59</v>
      </c>
      <c r="C94" s="6">
        <v>2023</v>
      </c>
      <c r="D94" s="40">
        <v>99.61</v>
      </c>
      <c r="E94" s="9">
        <v>45</v>
      </c>
      <c r="F94" s="8">
        <v>28000</v>
      </c>
      <c r="G94" s="7" t="s">
        <v>18</v>
      </c>
      <c r="H94" s="50">
        <v>126.13</v>
      </c>
      <c r="I94" s="13">
        <v>1</v>
      </c>
      <c r="J94" s="10">
        <f>((D94-(E94/I94))*F94*H94*I94)/1000000</f>
        <v>192.86286040000002</v>
      </c>
    </row>
    <row r="95" spans="2:12" x14ac:dyDescent="0.2">
      <c r="B95" s="60"/>
      <c r="C95" s="6">
        <v>2024</v>
      </c>
      <c r="D95" s="40">
        <v>99.11</v>
      </c>
      <c r="E95" s="9">
        <v>45</v>
      </c>
      <c r="F95" s="8">
        <v>28000</v>
      </c>
      <c r="G95" s="7" t="s">
        <v>18</v>
      </c>
      <c r="H95" s="50">
        <v>126.13</v>
      </c>
      <c r="I95" s="13">
        <v>1</v>
      </c>
      <c r="J95" s="10">
        <f t="shared" ref="J95:J103" si="7">((D95-(E95/I95))*F95*H95*I95)/1000000</f>
        <v>191.0970404</v>
      </c>
    </row>
    <row r="96" spans="2:12" ht="12.75" customHeight="1" x14ac:dyDescent="0.2">
      <c r="B96" s="60"/>
      <c r="C96" s="6">
        <v>2025</v>
      </c>
      <c r="D96" s="40">
        <v>98.11</v>
      </c>
      <c r="E96" s="9">
        <v>45</v>
      </c>
      <c r="F96" s="8">
        <v>28000</v>
      </c>
      <c r="G96" s="7" t="s">
        <v>18</v>
      </c>
      <c r="H96" s="11">
        <v>126.13</v>
      </c>
      <c r="I96" s="13">
        <v>1</v>
      </c>
      <c r="J96" s="10">
        <f t="shared" si="7"/>
        <v>187.56540040000002</v>
      </c>
      <c r="L96" s="4"/>
    </row>
    <row r="97" spans="2:10" x14ac:dyDescent="0.2">
      <c r="B97" s="60"/>
      <c r="C97" s="6">
        <v>2026</v>
      </c>
      <c r="D97" s="40">
        <v>97.11</v>
      </c>
      <c r="E97" s="9">
        <v>45</v>
      </c>
      <c r="F97" s="8">
        <v>28000</v>
      </c>
      <c r="G97" s="7" t="s">
        <v>18</v>
      </c>
      <c r="H97" s="11">
        <v>126.13</v>
      </c>
      <c r="I97" s="13">
        <v>1</v>
      </c>
      <c r="J97" s="10">
        <f t="shared" si="7"/>
        <v>184.03376040000001</v>
      </c>
    </row>
    <row r="98" spans="2:10" x14ac:dyDescent="0.2">
      <c r="B98" s="60"/>
      <c r="C98" s="6">
        <v>2027</v>
      </c>
      <c r="D98" s="40">
        <v>96.11</v>
      </c>
      <c r="E98" s="9">
        <v>45</v>
      </c>
      <c r="F98" s="8">
        <v>28000</v>
      </c>
      <c r="G98" s="7" t="s">
        <v>18</v>
      </c>
      <c r="H98" s="11">
        <v>126.13</v>
      </c>
      <c r="I98" s="13">
        <v>1</v>
      </c>
      <c r="J98" s="10">
        <f t="shared" si="7"/>
        <v>180.5021204</v>
      </c>
    </row>
    <row r="99" spans="2:10" x14ac:dyDescent="0.2">
      <c r="B99" s="60"/>
      <c r="C99" s="6">
        <v>2028</v>
      </c>
      <c r="D99" s="40">
        <v>94.6</v>
      </c>
      <c r="E99" s="9">
        <v>45</v>
      </c>
      <c r="F99" s="8">
        <v>28000</v>
      </c>
      <c r="G99" s="7" t="s">
        <v>18</v>
      </c>
      <c r="H99" s="11">
        <v>126.13</v>
      </c>
      <c r="I99" s="13">
        <v>1</v>
      </c>
      <c r="J99" s="10">
        <f t="shared" si="7"/>
        <v>175.16934399999997</v>
      </c>
    </row>
    <row r="100" spans="2:10" x14ac:dyDescent="0.2">
      <c r="B100" s="60"/>
      <c r="C100" s="6">
        <v>2029</v>
      </c>
      <c r="D100" s="40">
        <v>93.1</v>
      </c>
      <c r="E100" s="9">
        <v>45</v>
      </c>
      <c r="F100" s="8">
        <v>28000</v>
      </c>
      <c r="G100" s="7" t="s">
        <v>18</v>
      </c>
      <c r="H100" s="11">
        <v>126.13</v>
      </c>
      <c r="I100" s="13">
        <v>1</v>
      </c>
      <c r="J100" s="10">
        <f t="shared" si="7"/>
        <v>169.87188399999997</v>
      </c>
    </row>
    <row r="101" spans="2:10" x14ac:dyDescent="0.2">
      <c r="B101" s="60"/>
      <c r="C101" s="6">
        <v>2030</v>
      </c>
      <c r="D101" s="40">
        <v>91.6</v>
      </c>
      <c r="E101" s="9">
        <v>45</v>
      </c>
      <c r="F101" s="8">
        <v>28000</v>
      </c>
      <c r="G101" s="7" t="s">
        <v>18</v>
      </c>
      <c r="H101" s="11">
        <v>126.13</v>
      </c>
      <c r="I101" s="13">
        <v>1</v>
      </c>
      <c r="J101" s="10">
        <f t="shared" si="7"/>
        <v>164.57442399999996</v>
      </c>
    </row>
    <row r="102" spans="2:10" x14ac:dyDescent="0.2">
      <c r="B102" s="60"/>
      <c r="C102" s="6">
        <v>2031</v>
      </c>
      <c r="D102" s="40">
        <v>90.1</v>
      </c>
      <c r="E102" s="9">
        <v>45</v>
      </c>
      <c r="F102" s="8">
        <v>28000</v>
      </c>
      <c r="G102" s="7" t="s">
        <v>18</v>
      </c>
      <c r="H102" s="11">
        <v>126.13</v>
      </c>
      <c r="I102" s="13">
        <v>1</v>
      </c>
      <c r="J102" s="10">
        <f t="shared" si="7"/>
        <v>159.27696399999996</v>
      </c>
    </row>
    <row r="103" spans="2:10" x14ac:dyDescent="0.2">
      <c r="B103" s="60"/>
      <c r="C103" s="6">
        <v>2032</v>
      </c>
      <c r="D103" s="40">
        <v>90.1</v>
      </c>
      <c r="E103" s="9">
        <v>45</v>
      </c>
      <c r="F103" s="8">
        <v>28000</v>
      </c>
      <c r="G103" s="7" t="s">
        <v>18</v>
      </c>
      <c r="H103" s="11">
        <v>126.13</v>
      </c>
      <c r="I103" s="13">
        <v>1</v>
      </c>
      <c r="J103" s="10">
        <f t="shared" si="7"/>
        <v>159.27696399999996</v>
      </c>
    </row>
    <row r="104" spans="2:10" x14ac:dyDescent="0.2">
      <c r="B104" s="60"/>
      <c r="C104" s="6">
        <v>2033</v>
      </c>
      <c r="D104" s="40">
        <v>90.1</v>
      </c>
      <c r="E104" s="9">
        <v>45</v>
      </c>
      <c r="F104" s="8">
        <v>28000</v>
      </c>
      <c r="G104" s="7" t="s">
        <v>18</v>
      </c>
      <c r="H104" s="11">
        <v>126.13</v>
      </c>
      <c r="I104" s="13">
        <v>1</v>
      </c>
      <c r="J104" s="10">
        <f t="shared" ref="J104:J109" si="8">((D104-(E104/I104))*F104*H104*I104)/1000000</f>
        <v>159.27696399999996</v>
      </c>
    </row>
    <row r="105" spans="2:10" x14ac:dyDescent="0.2">
      <c r="B105" s="60"/>
      <c r="C105" s="6">
        <v>2034</v>
      </c>
      <c r="D105" s="40">
        <v>80.09</v>
      </c>
      <c r="E105" s="9">
        <v>45</v>
      </c>
      <c r="F105" s="8">
        <v>28000</v>
      </c>
      <c r="G105" s="7" t="s">
        <v>18</v>
      </c>
      <c r="H105" s="11">
        <v>126.13</v>
      </c>
      <c r="I105" s="13">
        <v>1</v>
      </c>
      <c r="J105" s="10">
        <f t="shared" si="8"/>
        <v>123.92524760000001</v>
      </c>
    </row>
    <row r="106" spans="2:10" x14ac:dyDescent="0.2">
      <c r="B106" s="60"/>
      <c r="C106" s="6">
        <v>2035</v>
      </c>
      <c r="D106" s="40">
        <v>80.09</v>
      </c>
      <c r="E106" s="9">
        <v>45</v>
      </c>
      <c r="F106" s="8">
        <v>28000</v>
      </c>
      <c r="G106" s="7" t="s">
        <v>18</v>
      </c>
      <c r="H106" s="11">
        <v>126.13</v>
      </c>
      <c r="I106" s="13">
        <v>1</v>
      </c>
      <c r="J106" s="10">
        <f t="shared" si="8"/>
        <v>123.92524760000001</v>
      </c>
    </row>
    <row r="107" spans="2:10" x14ac:dyDescent="0.2">
      <c r="B107" s="60"/>
      <c r="C107" s="6">
        <v>2036</v>
      </c>
      <c r="D107" s="40">
        <v>80.09</v>
      </c>
      <c r="E107" s="9">
        <v>45</v>
      </c>
      <c r="F107" s="8">
        <v>28000</v>
      </c>
      <c r="G107" s="7" t="s">
        <v>18</v>
      </c>
      <c r="H107" s="11">
        <v>126.13</v>
      </c>
      <c r="I107" s="13">
        <v>1</v>
      </c>
      <c r="J107" s="10">
        <f t="shared" si="8"/>
        <v>123.92524760000001</v>
      </c>
    </row>
    <row r="108" spans="2:10" x14ac:dyDescent="0.2">
      <c r="B108" s="60"/>
      <c r="C108" s="6">
        <v>2037</v>
      </c>
      <c r="D108" s="40">
        <v>80.09</v>
      </c>
      <c r="E108" s="9">
        <v>45</v>
      </c>
      <c r="F108" s="8">
        <v>28000</v>
      </c>
      <c r="G108" s="7" t="s">
        <v>18</v>
      </c>
      <c r="H108" s="11">
        <v>126.13</v>
      </c>
      <c r="I108" s="13">
        <v>1</v>
      </c>
      <c r="J108" s="10">
        <f t="shared" si="8"/>
        <v>123.92524760000001</v>
      </c>
    </row>
    <row r="109" spans="2:10" x14ac:dyDescent="0.2">
      <c r="B109" s="60"/>
      <c r="C109" s="6">
        <v>2038</v>
      </c>
      <c r="D109" s="40">
        <v>80.09</v>
      </c>
      <c r="E109" s="9">
        <v>45</v>
      </c>
      <c r="F109" s="8">
        <v>28000</v>
      </c>
      <c r="G109" s="7" t="s">
        <v>18</v>
      </c>
      <c r="H109" s="11">
        <v>126.13</v>
      </c>
      <c r="I109" s="13">
        <v>1</v>
      </c>
      <c r="J109" s="10">
        <f t="shared" si="8"/>
        <v>123.92524760000001</v>
      </c>
    </row>
    <row r="110" spans="2:10" x14ac:dyDescent="0.2">
      <c r="B110" s="19"/>
      <c r="C110" s="19"/>
      <c r="D110" s="19"/>
      <c r="E110" s="19"/>
      <c r="F110" s="24"/>
      <c r="G110" s="22"/>
      <c r="H110" s="19"/>
      <c r="I110" s="26"/>
      <c r="J110" s="25"/>
    </row>
    <row r="111" spans="2:10" x14ac:dyDescent="0.2">
      <c r="B111" s="60" t="s">
        <v>60</v>
      </c>
      <c r="C111" s="6">
        <v>2023</v>
      </c>
      <c r="D111" s="40">
        <v>99.61</v>
      </c>
      <c r="E111" s="9">
        <v>45</v>
      </c>
      <c r="F111" s="8">
        <v>28000</v>
      </c>
      <c r="G111" s="7" t="s">
        <v>18</v>
      </c>
      <c r="H111" s="50">
        <v>129.65</v>
      </c>
      <c r="I111" s="13">
        <v>1</v>
      </c>
      <c r="J111" s="10">
        <f>((D111-(E111/I111))*F111*H111*I111)/1000000</f>
        <v>198.24522200000001</v>
      </c>
    </row>
    <row r="112" spans="2:10" x14ac:dyDescent="0.2">
      <c r="B112" s="60"/>
      <c r="C112" s="6">
        <v>2024</v>
      </c>
      <c r="D112" s="40">
        <v>99.11</v>
      </c>
      <c r="E112" s="9">
        <v>45</v>
      </c>
      <c r="F112" s="8">
        <v>28000</v>
      </c>
      <c r="G112" s="7" t="s">
        <v>18</v>
      </c>
      <c r="H112" s="50">
        <v>129.65</v>
      </c>
      <c r="I112" s="13">
        <v>1</v>
      </c>
      <c r="J112" s="10">
        <f t="shared" ref="J112:J120" si="9">((D112-(E112/I112))*F112*H112*I112)/1000000</f>
        <v>196.43012200000001</v>
      </c>
    </row>
    <row r="113" spans="2:108" ht="12.75" customHeight="1" x14ac:dyDescent="0.2">
      <c r="B113" s="60"/>
      <c r="C113" s="6">
        <v>2025</v>
      </c>
      <c r="D113" s="40">
        <v>98.11</v>
      </c>
      <c r="E113" s="9">
        <v>45</v>
      </c>
      <c r="F113" s="8">
        <v>28000</v>
      </c>
      <c r="G113" s="7" t="s">
        <v>18</v>
      </c>
      <c r="H113" s="50">
        <v>129.65</v>
      </c>
      <c r="I113" s="13">
        <v>1</v>
      </c>
      <c r="J113" s="10">
        <f t="shared" si="9"/>
        <v>192.79992200000001</v>
      </c>
    </row>
    <row r="114" spans="2:108" x14ac:dyDescent="0.2">
      <c r="B114" s="60"/>
      <c r="C114" s="6">
        <v>2026</v>
      </c>
      <c r="D114" s="40">
        <v>97.11</v>
      </c>
      <c r="E114" s="9">
        <v>45</v>
      </c>
      <c r="F114" s="8">
        <v>28000</v>
      </c>
      <c r="G114" s="7" t="s">
        <v>18</v>
      </c>
      <c r="H114" s="50">
        <v>129.65</v>
      </c>
      <c r="I114" s="13">
        <v>1</v>
      </c>
      <c r="J114" s="10">
        <f t="shared" si="9"/>
        <v>189.16972200000001</v>
      </c>
    </row>
    <row r="115" spans="2:108" x14ac:dyDescent="0.2">
      <c r="B115" s="60"/>
      <c r="C115" s="6">
        <v>2027</v>
      </c>
      <c r="D115" s="40">
        <v>96.11</v>
      </c>
      <c r="E115" s="9">
        <v>45</v>
      </c>
      <c r="F115" s="8">
        <v>28000</v>
      </c>
      <c r="G115" s="7" t="s">
        <v>18</v>
      </c>
      <c r="H115" s="50">
        <v>129.65</v>
      </c>
      <c r="I115" s="13">
        <v>1</v>
      </c>
      <c r="J115" s="10">
        <f t="shared" si="9"/>
        <v>185.53952200000001</v>
      </c>
    </row>
    <row r="116" spans="2:108" x14ac:dyDescent="0.2">
      <c r="B116" s="60"/>
      <c r="C116" s="6">
        <v>2028</v>
      </c>
      <c r="D116" s="40">
        <v>94.6</v>
      </c>
      <c r="E116" s="9">
        <v>45</v>
      </c>
      <c r="F116" s="8">
        <v>28000</v>
      </c>
      <c r="G116" s="7" t="s">
        <v>18</v>
      </c>
      <c r="H116" s="50">
        <v>129.65</v>
      </c>
      <c r="I116" s="13">
        <v>1</v>
      </c>
      <c r="J116" s="10">
        <f t="shared" si="9"/>
        <v>180.05791999999997</v>
      </c>
    </row>
    <row r="117" spans="2:108" s="19" customFormat="1" x14ac:dyDescent="0.2">
      <c r="B117" s="60"/>
      <c r="C117" s="6">
        <v>2029</v>
      </c>
      <c r="D117" s="40">
        <v>93.1</v>
      </c>
      <c r="E117" s="9">
        <v>45</v>
      </c>
      <c r="F117" s="8">
        <v>28000</v>
      </c>
      <c r="G117" s="7" t="s">
        <v>18</v>
      </c>
      <c r="H117" s="50">
        <v>129.65</v>
      </c>
      <c r="I117" s="13">
        <v>1</v>
      </c>
      <c r="J117" s="10">
        <f t="shared" si="9"/>
        <v>174.61261999999996</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row>
    <row r="118" spans="2:108" ht="14.25" customHeight="1" x14ac:dyDescent="0.2">
      <c r="B118" s="60"/>
      <c r="C118" s="6">
        <v>2030</v>
      </c>
      <c r="D118" s="40">
        <v>91.6</v>
      </c>
      <c r="E118" s="9">
        <v>45</v>
      </c>
      <c r="F118" s="8">
        <v>28000</v>
      </c>
      <c r="G118" s="7" t="s">
        <v>18</v>
      </c>
      <c r="H118" s="50">
        <v>129.65</v>
      </c>
      <c r="I118" s="13">
        <v>1</v>
      </c>
      <c r="J118" s="10">
        <f t="shared" si="9"/>
        <v>169.16731999999996</v>
      </c>
    </row>
    <row r="119" spans="2:108" x14ac:dyDescent="0.2">
      <c r="B119" s="60"/>
      <c r="C119" s="6">
        <v>2031</v>
      </c>
      <c r="D119" s="40">
        <v>90.1</v>
      </c>
      <c r="E119" s="9">
        <v>45</v>
      </c>
      <c r="F119" s="8">
        <v>28000</v>
      </c>
      <c r="G119" s="7" t="s">
        <v>18</v>
      </c>
      <c r="H119" s="50">
        <v>129.65</v>
      </c>
      <c r="I119" s="13">
        <v>1</v>
      </c>
      <c r="J119" s="10">
        <f t="shared" si="9"/>
        <v>163.72201999999996</v>
      </c>
    </row>
    <row r="120" spans="2:108" x14ac:dyDescent="0.2">
      <c r="B120" s="60"/>
      <c r="C120" s="6">
        <v>2032</v>
      </c>
      <c r="D120" s="40">
        <v>90.1</v>
      </c>
      <c r="E120" s="9">
        <v>45</v>
      </c>
      <c r="F120" s="8">
        <v>28000</v>
      </c>
      <c r="G120" s="7" t="s">
        <v>18</v>
      </c>
      <c r="H120" s="50">
        <v>129.65</v>
      </c>
      <c r="I120" s="13">
        <v>1</v>
      </c>
      <c r="J120" s="10">
        <f t="shared" si="9"/>
        <v>163.72201999999996</v>
      </c>
    </row>
    <row r="121" spans="2:108" x14ac:dyDescent="0.2">
      <c r="B121" s="60"/>
      <c r="C121" s="6">
        <v>2033</v>
      </c>
      <c r="D121" s="40">
        <v>90.1</v>
      </c>
      <c r="E121" s="9">
        <v>45</v>
      </c>
      <c r="F121" s="8">
        <v>28000</v>
      </c>
      <c r="G121" s="7" t="s">
        <v>18</v>
      </c>
      <c r="H121" s="50">
        <v>129.65</v>
      </c>
      <c r="I121" s="13">
        <v>1</v>
      </c>
      <c r="J121" s="10">
        <f t="shared" ref="J121:J126" si="10">((D121-(E121/I121))*F121*H121*I121)/1000000</f>
        <v>163.72201999999996</v>
      </c>
    </row>
    <row r="122" spans="2:108" x14ac:dyDescent="0.2">
      <c r="B122" s="60"/>
      <c r="C122" s="6">
        <v>2034</v>
      </c>
      <c r="D122" s="40">
        <v>80.09</v>
      </c>
      <c r="E122" s="9">
        <v>45</v>
      </c>
      <c r="F122" s="8">
        <v>28000</v>
      </c>
      <c r="G122" s="7" t="s">
        <v>18</v>
      </c>
      <c r="H122" s="50">
        <v>129.65</v>
      </c>
      <c r="I122" s="13">
        <v>1</v>
      </c>
      <c r="J122" s="10">
        <f t="shared" si="10"/>
        <v>127.38371800000002</v>
      </c>
    </row>
    <row r="123" spans="2:108" x14ac:dyDescent="0.2">
      <c r="B123" s="60"/>
      <c r="C123" s="6">
        <v>2035</v>
      </c>
      <c r="D123" s="40">
        <v>80.09</v>
      </c>
      <c r="E123" s="9">
        <v>45</v>
      </c>
      <c r="F123" s="8">
        <v>28000</v>
      </c>
      <c r="G123" s="7" t="s">
        <v>18</v>
      </c>
      <c r="H123" s="50">
        <v>129.65</v>
      </c>
      <c r="I123" s="13">
        <v>1</v>
      </c>
      <c r="J123" s="10">
        <f t="shared" si="10"/>
        <v>127.38371800000002</v>
      </c>
    </row>
    <row r="124" spans="2:108" x14ac:dyDescent="0.2">
      <c r="B124" s="60"/>
      <c r="C124" s="6">
        <v>2036</v>
      </c>
      <c r="D124" s="40">
        <v>80.09</v>
      </c>
      <c r="E124" s="9">
        <v>45</v>
      </c>
      <c r="F124" s="8">
        <v>28000</v>
      </c>
      <c r="G124" s="7" t="s">
        <v>18</v>
      </c>
      <c r="H124" s="50">
        <v>129.65</v>
      </c>
      <c r="I124" s="13">
        <v>1</v>
      </c>
      <c r="J124" s="10">
        <f t="shared" si="10"/>
        <v>127.38371800000002</v>
      </c>
    </row>
    <row r="125" spans="2:108" x14ac:dyDescent="0.2">
      <c r="B125" s="60"/>
      <c r="C125" s="6">
        <v>2037</v>
      </c>
      <c r="D125" s="40">
        <v>80.09</v>
      </c>
      <c r="E125" s="9">
        <v>45</v>
      </c>
      <c r="F125" s="8">
        <v>28000</v>
      </c>
      <c r="G125" s="7" t="s">
        <v>18</v>
      </c>
      <c r="H125" s="50">
        <v>129.65</v>
      </c>
      <c r="I125" s="13">
        <v>1</v>
      </c>
      <c r="J125" s="10">
        <f t="shared" si="10"/>
        <v>127.38371800000002</v>
      </c>
    </row>
    <row r="126" spans="2:108" x14ac:dyDescent="0.2">
      <c r="B126" s="60"/>
      <c r="C126" s="6">
        <v>2038</v>
      </c>
      <c r="D126" s="40">
        <v>80.09</v>
      </c>
      <c r="E126" s="9">
        <v>45</v>
      </c>
      <c r="F126" s="8">
        <v>28000</v>
      </c>
      <c r="G126" s="7" t="s">
        <v>18</v>
      </c>
      <c r="H126" s="50">
        <v>129.65</v>
      </c>
      <c r="I126" s="13">
        <v>1</v>
      </c>
      <c r="J126" s="10">
        <f t="shared" si="10"/>
        <v>127.38371800000002</v>
      </c>
    </row>
    <row r="127" spans="2:108" ht="12.6" customHeight="1" x14ac:dyDescent="0.2">
      <c r="B127" s="19"/>
      <c r="C127" s="19"/>
      <c r="D127" s="19"/>
      <c r="E127" s="19"/>
      <c r="F127" s="24"/>
      <c r="G127" s="22"/>
      <c r="H127" s="19"/>
      <c r="I127" s="26"/>
      <c r="J127" s="25"/>
    </row>
    <row r="128" spans="2:108" x14ac:dyDescent="0.2">
      <c r="B128" s="81" t="s">
        <v>70</v>
      </c>
      <c r="C128" s="6">
        <v>2023</v>
      </c>
      <c r="D128" s="40">
        <v>98.44</v>
      </c>
      <c r="E128" s="55">
        <v>77.98</v>
      </c>
      <c r="F128" s="8">
        <v>100000</v>
      </c>
      <c r="G128" s="7" t="s">
        <v>40</v>
      </c>
      <c r="H128" s="11">
        <v>95.27</v>
      </c>
      <c r="I128" s="53">
        <v>1</v>
      </c>
      <c r="J128" s="10">
        <f>((D128-(E128/I128))*F128*H128*I128)/1000000</f>
        <v>194.9224199999999</v>
      </c>
    </row>
    <row r="129" spans="2:10" x14ac:dyDescent="0.2">
      <c r="B129" s="81"/>
      <c r="C129" s="6">
        <v>2024</v>
      </c>
      <c r="D129" s="40">
        <v>97.97</v>
      </c>
      <c r="E129" s="55">
        <v>77.98</v>
      </c>
      <c r="F129" s="8">
        <v>100000</v>
      </c>
      <c r="G129" s="7" t="s">
        <v>40</v>
      </c>
      <c r="H129" s="11">
        <v>95.27</v>
      </c>
      <c r="I129" s="53">
        <v>1</v>
      </c>
      <c r="J129" s="10">
        <f t="shared" ref="J129:J137" si="11">((D129-(E129/I129))*F129*H129*I129)/1000000</f>
        <v>190.44472999999994</v>
      </c>
    </row>
    <row r="130" spans="2:10" ht="12.75" customHeight="1" x14ac:dyDescent="0.2">
      <c r="B130" s="81"/>
      <c r="C130" s="6">
        <v>2025</v>
      </c>
      <c r="D130" s="40">
        <v>96.95</v>
      </c>
      <c r="E130" s="55">
        <v>77.98</v>
      </c>
      <c r="F130" s="8">
        <v>100000</v>
      </c>
      <c r="G130" s="7" t="s">
        <v>40</v>
      </c>
      <c r="H130" s="11">
        <v>95.27</v>
      </c>
      <c r="I130" s="53">
        <v>1</v>
      </c>
      <c r="J130" s="10">
        <f t="shared" si="11"/>
        <v>180.72719000000001</v>
      </c>
    </row>
    <row r="131" spans="2:10" x14ac:dyDescent="0.2">
      <c r="B131" s="81"/>
      <c r="C131" s="6">
        <v>2026</v>
      </c>
      <c r="D131" s="40">
        <v>95.96</v>
      </c>
      <c r="E131" s="55">
        <v>77.98</v>
      </c>
      <c r="F131" s="8">
        <v>100000</v>
      </c>
      <c r="G131" s="7" t="s">
        <v>40</v>
      </c>
      <c r="H131" s="11">
        <v>95.27</v>
      </c>
      <c r="I131" s="53">
        <v>1</v>
      </c>
      <c r="J131" s="10">
        <f t="shared" si="11"/>
        <v>171.29545999999991</v>
      </c>
    </row>
    <row r="132" spans="2:10" x14ac:dyDescent="0.2">
      <c r="B132" s="81"/>
      <c r="C132" s="6">
        <v>2027</v>
      </c>
      <c r="D132" s="40">
        <v>94.97</v>
      </c>
      <c r="E132" s="55">
        <v>77.98</v>
      </c>
      <c r="F132" s="8">
        <v>100000</v>
      </c>
      <c r="G132" s="7" t="s">
        <v>40</v>
      </c>
      <c r="H132" s="11">
        <v>95.27</v>
      </c>
      <c r="I132" s="53">
        <v>1</v>
      </c>
      <c r="J132" s="10">
        <f t="shared" si="11"/>
        <v>161.86372999999995</v>
      </c>
    </row>
    <row r="133" spans="2:10" x14ac:dyDescent="0.2">
      <c r="B133" s="81"/>
      <c r="C133" s="6">
        <v>2028</v>
      </c>
      <c r="D133" s="40">
        <v>93.49</v>
      </c>
      <c r="E133" s="55">
        <v>77.98</v>
      </c>
      <c r="F133" s="8">
        <v>100000</v>
      </c>
      <c r="G133" s="7" t="s">
        <v>40</v>
      </c>
      <c r="H133" s="11">
        <v>95.27</v>
      </c>
      <c r="I133" s="53">
        <v>1</v>
      </c>
      <c r="J133" s="10">
        <f t="shared" si="11"/>
        <v>147.76376999999991</v>
      </c>
    </row>
    <row r="134" spans="2:10" x14ac:dyDescent="0.2">
      <c r="B134" s="81"/>
      <c r="C134" s="6">
        <v>2029</v>
      </c>
      <c r="D134" s="40">
        <v>92</v>
      </c>
      <c r="E134" s="55">
        <v>77.98</v>
      </c>
      <c r="F134" s="8">
        <v>100000</v>
      </c>
      <c r="G134" s="7" t="s">
        <v>40</v>
      </c>
      <c r="H134" s="11">
        <v>95.27</v>
      </c>
      <c r="I134" s="53">
        <v>1</v>
      </c>
      <c r="J134" s="10">
        <f t="shared" si="11"/>
        <v>133.56853999999996</v>
      </c>
    </row>
    <row r="135" spans="2:10" x14ac:dyDescent="0.2">
      <c r="B135" s="81"/>
      <c r="C135" s="6">
        <v>2030</v>
      </c>
      <c r="D135" s="40">
        <v>90.52</v>
      </c>
      <c r="E135" s="55">
        <v>77.98</v>
      </c>
      <c r="F135" s="8">
        <v>100000</v>
      </c>
      <c r="G135" s="7" t="s">
        <v>40</v>
      </c>
      <c r="H135" s="11">
        <v>95.27</v>
      </c>
      <c r="I135" s="53">
        <v>1</v>
      </c>
      <c r="J135" s="10">
        <f t="shared" si="11"/>
        <v>119.46857999999993</v>
      </c>
    </row>
    <row r="136" spans="2:10" x14ac:dyDescent="0.2">
      <c r="B136" s="81"/>
      <c r="C136" s="6">
        <v>2031</v>
      </c>
      <c r="D136" s="40">
        <v>89.04</v>
      </c>
      <c r="E136" s="55">
        <v>77.98</v>
      </c>
      <c r="F136" s="8">
        <v>100000</v>
      </c>
      <c r="G136" s="7" t="s">
        <v>40</v>
      </c>
      <c r="H136" s="11">
        <v>95.27</v>
      </c>
      <c r="I136" s="53">
        <v>1</v>
      </c>
      <c r="J136" s="10">
        <f t="shared" si="11"/>
        <v>105.36862000000002</v>
      </c>
    </row>
    <row r="137" spans="2:10" x14ac:dyDescent="0.2">
      <c r="B137" s="81"/>
      <c r="C137" s="6">
        <v>2032</v>
      </c>
      <c r="D137" s="40">
        <v>89.04</v>
      </c>
      <c r="E137" s="55">
        <v>77.98</v>
      </c>
      <c r="F137" s="8">
        <v>100000</v>
      </c>
      <c r="G137" s="7" t="s">
        <v>40</v>
      </c>
      <c r="H137" s="11">
        <v>95.27</v>
      </c>
      <c r="I137" s="53">
        <v>1</v>
      </c>
      <c r="J137" s="10">
        <f t="shared" si="11"/>
        <v>105.36862000000002</v>
      </c>
    </row>
    <row r="138" spans="2:10" x14ac:dyDescent="0.2">
      <c r="B138" s="81"/>
      <c r="C138" s="6">
        <v>2033</v>
      </c>
      <c r="D138" s="40">
        <v>89.04</v>
      </c>
      <c r="E138" s="55">
        <v>77.98</v>
      </c>
      <c r="F138" s="51">
        <v>100000</v>
      </c>
      <c r="G138" s="52" t="s">
        <v>40</v>
      </c>
      <c r="H138" s="50">
        <v>95.27</v>
      </c>
      <c r="I138" s="53">
        <v>1</v>
      </c>
      <c r="J138" s="54">
        <f>((D138-(E138/I138))*F138*H138*I138)/1000000</f>
        <v>105.36862000000002</v>
      </c>
    </row>
    <row r="139" spans="2:10" x14ac:dyDescent="0.2">
      <c r="B139" s="81"/>
      <c r="C139" s="6">
        <v>2034</v>
      </c>
      <c r="D139" s="40">
        <v>79.14</v>
      </c>
      <c r="E139" s="55">
        <v>77.98</v>
      </c>
      <c r="F139" s="51">
        <v>100000</v>
      </c>
      <c r="G139" s="52" t="s">
        <v>40</v>
      </c>
      <c r="H139" s="50">
        <v>95.27</v>
      </c>
      <c r="I139" s="53">
        <v>1</v>
      </c>
      <c r="J139" s="54">
        <f>((D139-(E139/I139))*F139*H139*I139)/1000000</f>
        <v>11.051319999999969</v>
      </c>
    </row>
    <row r="140" spans="2:10" x14ac:dyDescent="0.2">
      <c r="B140" s="81"/>
      <c r="C140" s="6">
        <v>2035</v>
      </c>
      <c r="D140" s="40">
        <v>79.14</v>
      </c>
      <c r="E140" s="55">
        <v>77.98</v>
      </c>
      <c r="F140" s="51">
        <v>100000</v>
      </c>
      <c r="G140" s="52" t="s">
        <v>40</v>
      </c>
      <c r="H140" s="50">
        <v>95.27</v>
      </c>
      <c r="I140" s="53">
        <v>1</v>
      </c>
      <c r="J140" s="54">
        <f>((D140-(E140/I140))*F140*H140*I140)/1000000</f>
        <v>11.051319999999969</v>
      </c>
    </row>
    <row r="141" spans="2:10" x14ac:dyDescent="0.2">
      <c r="B141" s="81"/>
      <c r="C141" s="6">
        <v>2036</v>
      </c>
      <c r="D141" s="40">
        <v>79.14</v>
      </c>
      <c r="E141" s="55">
        <v>77.98</v>
      </c>
      <c r="F141" s="51">
        <v>100000</v>
      </c>
      <c r="G141" s="52" t="s">
        <v>40</v>
      </c>
      <c r="H141" s="50">
        <v>95.27</v>
      </c>
      <c r="I141" s="53">
        <v>1</v>
      </c>
      <c r="J141" s="54">
        <f t="shared" ref="J141:J143" si="12">((D141-(E141/I141))*F141*H141*I141)/1000000</f>
        <v>11.051319999999969</v>
      </c>
    </row>
    <row r="142" spans="2:10" x14ac:dyDescent="0.2">
      <c r="B142" s="81"/>
      <c r="C142" s="6">
        <v>2037</v>
      </c>
      <c r="D142" s="40">
        <v>79.14</v>
      </c>
      <c r="E142" s="55">
        <v>77.98</v>
      </c>
      <c r="F142" s="51">
        <v>100000</v>
      </c>
      <c r="G142" s="52" t="s">
        <v>40</v>
      </c>
      <c r="H142" s="50">
        <v>95.27</v>
      </c>
      <c r="I142" s="53">
        <v>1</v>
      </c>
      <c r="J142" s="54">
        <f t="shared" si="12"/>
        <v>11.051319999999969</v>
      </c>
    </row>
    <row r="143" spans="2:10" x14ac:dyDescent="0.2">
      <c r="B143" s="81"/>
      <c r="C143" s="6">
        <v>2038</v>
      </c>
      <c r="D143" s="40">
        <v>79.14</v>
      </c>
      <c r="E143" s="55">
        <v>77.98</v>
      </c>
      <c r="F143" s="51">
        <v>100000</v>
      </c>
      <c r="G143" s="52" t="s">
        <v>40</v>
      </c>
      <c r="H143" s="50">
        <v>95.27</v>
      </c>
      <c r="I143" s="53">
        <v>1</v>
      </c>
      <c r="J143" s="54">
        <f t="shared" si="12"/>
        <v>11.051319999999969</v>
      </c>
    </row>
    <row r="144" spans="2:10" x14ac:dyDescent="0.2">
      <c r="B144" s="82" t="s">
        <v>51</v>
      </c>
      <c r="C144" s="82"/>
      <c r="D144" s="82"/>
      <c r="E144" s="82"/>
      <c r="F144" s="82"/>
      <c r="G144" s="82"/>
      <c r="H144" s="82"/>
      <c r="I144" s="82"/>
      <c r="J144" s="82"/>
    </row>
    <row r="145" spans="2:10" x14ac:dyDescent="0.2">
      <c r="B145" s="41"/>
      <c r="C145" s="41"/>
      <c r="D145" s="41"/>
      <c r="E145" s="41"/>
      <c r="F145" s="41"/>
      <c r="G145" s="41"/>
      <c r="H145" s="41"/>
      <c r="I145" s="41"/>
      <c r="J145" s="41"/>
    </row>
    <row r="146" spans="2:10" ht="13.15" customHeight="1" x14ac:dyDescent="0.2">
      <c r="B146" s="81" t="s">
        <v>69</v>
      </c>
      <c r="C146" s="6">
        <v>2023</v>
      </c>
      <c r="D146" s="40">
        <v>99.61</v>
      </c>
      <c r="E146" s="55">
        <v>77.98</v>
      </c>
      <c r="F146" s="8">
        <v>100000</v>
      </c>
      <c r="G146" s="7" t="s">
        <v>40</v>
      </c>
      <c r="H146" s="11">
        <v>95.27</v>
      </c>
      <c r="I146" s="53">
        <v>1</v>
      </c>
      <c r="J146" s="10">
        <f>((D146-(E146/I146))*F146*H146*I146)/1000000</f>
        <v>206.06900999999993</v>
      </c>
    </row>
    <row r="147" spans="2:10" x14ac:dyDescent="0.2">
      <c r="B147" s="81"/>
      <c r="C147" s="6">
        <v>2024</v>
      </c>
      <c r="D147" s="40">
        <v>99.11</v>
      </c>
      <c r="E147" s="55">
        <v>77.98</v>
      </c>
      <c r="F147" s="8">
        <v>100000</v>
      </c>
      <c r="G147" s="7" t="s">
        <v>40</v>
      </c>
      <c r="H147" s="11">
        <v>95.27</v>
      </c>
      <c r="I147" s="53">
        <v>1</v>
      </c>
      <c r="J147" s="10">
        <f t="shared" ref="J147:J156" si="13">((D147-(E147/I147))*F147*H147*I147)/1000000</f>
        <v>201.30550999999994</v>
      </c>
    </row>
    <row r="148" spans="2:10" x14ac:dyDescent="0.2">
      <c r="B148" s="81"/>
      <c r="C148" s="6">
        <v>2025</v>
      </c>
      <c r="D148" s="40">
        <v>98.11</v>
      </c>
      <c r="E148" s="55">
        <v>77.98</v>
      </c>
      <c r="F148" s="8">
        <v>100000</v>
      </c>
      <c r="G148" s="7" t="s">
        <v>40</v>
      </c>
      <c r="H148" s="11">
        <v>95.27</v>
      </c>
      <c r="I148" s="53">
        <v>1</v>
      </c>
      <c r="J148" s="10">
        <f t="shared" si="13"/>
        <v>191.77850999999995</v>
      </c>
    </row>
    <row r="149" spans="2:10" x14ac:dyDescent="0.2">
      <c r="B149" s="81"/>
      <c r="C149" s="6">
        <v>2026</v>
      </c>
      <c r="D149" s="40">
        <v>97.11</v>
      </c>
      <c r="E149" s="55">
        <v>77.98</v>
      </c>
      <c r="F149" s="8">
        <v>100000</v>
      </c>
      <c r="G149" s="7" t="s">
        <v>40</v>
      </c>
      <c r="H149" s="11">
        <v>95.27</v>
      </c>
      <c r="I149" s="53">
        <v>1</v>
      </c>
      <c r="J149" s="10">
        <f t="shared" si="13"/>
        <v>182.25150999999994</v>
      </c>
    </row>
    <row r="150" spans="2:10" x14ac:dyDescent="0.2">
      <c r="B150" s="81"/>
      <c r="C150" s="6">
        <v>2027</v>
      </c>
      <c r="D150" s="40">
        <v>96.11</v>
      </c>
      <c r="E150" s="55">
        <v>77.98</v>
      </c>
      <c r="F150" s="8">
        <v>100000</v>
      </c>
      <c r="G150" s="7" t="s">
        <v>40</v>
      </c>
      <c r="H150" s="11">
        <v>95.27</v>
      </c>
      <c r="I150" s="53">
        <v>1</v>
      </c>
      <c r="J150" s="10">
        <f t="shared" si="13"/>
        <v>172.72450999999995</v>
      </c>
    </row>
    <row r="151" spans="2:10" x14ac:dyDescent="0.2">
      <c r="B151" s="81"/>
      <c r="C151" s="6">
        <v>2028</v>
      </c>
      <c r="D151" s="40">
        <v>94.6</v>
      </c>
      <c r="E151" s="55">
        <v>77.98</v>
      </c>
      <c r="F151" s="8">
        <v>100000</v>
      </c>
      <c r="G151" s="7" t="s">
        <v>40</v>
      </c>
      <c r="H151" s="11">
        <v>95.27</v>
      </c>
      <c r="I151" s="53">
        <v>1</v>
      </c>
      <c r="J151" s="10">
        <f t="shared" si="13"/>
        <v>158.33873999999992</v>
      </c>
    </row>
    <row r="152" spans="2:10" x14ac:dyDescent="0.2">
      <c r="B152" s="81"/>
      <c r="C152" s="6">
        <v>2029</v>
      </c>
      <c r="D152" s="40">
        <v>93.1</v>
      </c>
      <c r="E152" s="55">
        <v>77.98</v>
      </c>
      <c r="F152" s="8">
        <v>100000</v>
      </c>
      <c r="G152" s="7" t="s">
        <v>40</v>
      </c>
      <c r="H152" s="11">
        <v>95.27</v>
      </c>
      <c r="I152" s="53">
        <v>1</v>
      </c>
      <c r="J152" s="10">
        <f t="shared" si="13"/>
        <v>144.04823999999991</v>
      </c>
    </row>
    <row r="153" spans="2:10" x14ac:dyDescent="0.2">
      <c r="B153" s="81"/>
      <c r="C153" s="6">
        <v>2030</v>
      </c>
      <c r="D153" s="40">
        <v>91.6</v>
      </c>
      <c r="E153" s="55">
        <v>77.98</v>
      </c>
      <c r="F153" s="8">
        <v>100000</v>
      </c>
      <c r="G153" s="7" t="s">
        <v>40</v>
      </c>
      <c r="H153" s="11">
        <v>95.27</v>
      </c>
      <c r="I153" s="53">
        <v>1</v>
      </c>
      <c r="J153" s="10">
        <f t="shared" si="13"/>
        <v>129.7577399999999</v>
      </c>
    </row>
    <row r="154" spans="2:10" x14ac:dyDescent="0.2">
      <c r="B154" s="81"/>
      <c r="C154" s="6">
        <v>2031</v>
      </c>
      <c r="D154" s="40">
        <v>90.1</v>
      </c>
      <c r="E154" s="55">
        <v>77.98</v>
      </c>
      <c r="F154" s="8">
        <v>100000</v>
      </c>
      <c r="G154" s="7" t="s">
        <v>40</v>
      </c>
      <c r="H154" s="11">
        <v>95.27</v>
      </c>
      <c r="I154" s="53">
        <v>1</v>
      </c>
      <c r="J154" s="10">
        <f t="shared" si="13"/>
        <v>115.4672399999999</v>
      </c>
    </row>
    <row r="155" spans="2:10" x14ac:dyDescent="0.2">
      <c r="B155" s="81"/>
      <c r="C155" s="6">
        <v>2032</v>
      </c>
      <c r="D155" s="40">
        <v>90.1</v>
      </c>
      <c r="E155" s="55">
        <v>77.98</v>
      </c>
      <c r="F155" s="8">
        <v>100000</v>
      </c>
      <c r="G155" s="7" t="s">
        <v>40</v>
      </c>
      <c r="H155" s="11">
        <v>95.27</v>
      </c>
      <c r="I155" s="53">
        <v>1</v>
      </c>
      <c r="J155" s="10">
        <f t="shared" si="13"/>
        <v>115.4672399999999</v>
      </c>
    </row>
    <row r="156" spans="2:10" x14ac:dyDescent="0.2">
      <c r="B156" s="81"/>
      <c r="C156" s="6">
        <v>2033</v>
      </c>
      <c r="D156" s="40">
        <v>90.1</v>
      </c>
      <c r="E156" s="55">
        <v>77.98</v>
      </c>
      <c r="F156" s="51">
        <v>100000</v>
      </c>
      <c r="G156" s="52" t="s">
        <v>40</v>
      </c>
      <c r="H156" s="50">
        <v>95.27</v>
      </c>
      <c r="I156" s="53">
        <v>1</v>
      </c>
      <c r="J156" s="54">
        <f t="shared" si="13"/>
        <v>115.4672399999999</v>
      </c>
    </row>
    <row r="157" spans="2:10" x14ac:dyDescent="0.2">
      <c r="B157" s="81"/>
      <c r="C157" s="6">
        <v>2034</v>
      </c>
      <c r="D157" s="40">
        <v>80.09</v>
      </c>
      <c r="E157" s="55">
        <v>77.98</v>
      </c>
      <c r="F157" s="51">
        <v>100000</v>
      </c>
      <c r="G157" s="52" t="s">
        <v>40</v>
      </c>
      <c r="H157" s="50">
        <v>95.27</v>
      </c>
      <c r="I157" s="53">
        <v>1</v>
      </c>
      <c r="J157" s="54">
        <f t="shared" ref="J157:J161" si="14">((D157-(E157/I157))*F157*H157*I157)/1000000</f>
        <v>20.101969999999991</v>
      </c>
    </row>
    <row r="158" spans="2:10" x14ac:dyDescent="0.2">
      <c r="B158" s="81"/>
      <c r="C158" s="6">
        <v>2035</v>
      </c>
      <c r="D158" s="40">
        <v>80.09</v>
      </c>
      <c r="E158" s="55">
        <v>77.98</v>
      </c>
      <c r="F158" s="51">
        <v>100000</v>
      </c>
      <c r="G158" s="52" t="s">
        <v>40</v>
      </c>
      <c r="H158" s="50">
        <v>95.27</v>
      </c>
      <c r="I158" s="53">
        <v>1</v>
      </c>
      <c r="J158" s="54">
        <f t="shared" si="14"/>
        <v>20.101969999999991</v>
      </c>
    </row>
    <row r="159" spans="2:10" x14ac:dyDescent="0.2">
      <c r="B159" s="81"/>
      <c r="C159" s="6">
        <v>2036</v>
      </c>
      <c r="D159" s="40">
        <v>80.09</v>
      </c>
      <c r="E159" s="55">
        <v>77.98</v>
      </c>
      <c r="F159" s="51">
        <v>100000</v>
      </c>
      <c r="G159" s="52" t="s">
        <v>40</v>
      </c>
      <c r="H159" s="50">
        <v>95.27</v>
      </c>
      <c r="I159" s="53">
        <v>1</v>
      </c>
      <c r="J159" s="54">
        <f t="shared" si="14"/>
        <v>20.101969999999991</v>
      </c>
    </row>
    <row r="160" spans="2:10" x14ac:dyDescent="0.2">
      <c r="B160" s="81"/>
      <c r="C160" s="6">
        <v>2037</v>
      </c>
      <c r="D160" s="40">
        <v>80.09</v>
      </c>
      <c r="E160" s="55">
        <v>77.98</v>
      </c>
      <c r="F160" s="51">
        <v>100000</v>
      </c>
      <c r="G160" s="52" t="s">
        <v>40</v>
      </c>
      <c r="H160" s="50">
        <v>95.27</v>
      </c>
      <c r="I160" s="53">
        <v>1</v>
      </c>
      <c r="J160" s="54">
        <f t="shared" si="14"/>
        <v>20.101969999999991</v>
      </c>
    </row>
    <row r="161" spans="2:10" x14ac:dyDescent="0.2">
      <c r="B161" s="81"/>
      <c r="C161" s="6">
        <v>2038</v>
      </c>
      <c r="D161" s="40">
        <v>80.09</v>
      </c>
      <c r="E161" s="55">
        <v>77.98</v>
      </c>
      <c r="F161" s="51">
        <v>100000</v>
      </c>
      <c r="G161" s="52" t="s">
        <v>40</v>
      </c>
      <c r="H161" s="50">
        <v>95.27</v>
      </c>
      <c r="I161" s="53">
        <v>1</v>
      </c>
      <c r="J161" s="54">
        <f t="shared" si="14"/>
        <v>20.101969999999991</v>
      </c>
    </row>
    <row r="162" spans="2:10" ht="13.15" customHeight="1" x14ac:dyDescent="0.2">
      <c r="B162" s="82" t="s">
        <v>51</v>
      </c>
      <c r="C162" s="82"/>
      <c r="D162" s="82"/>
      <c r="E162" s="82"/>
      <c r="F162" s="82"/>
      <c r="G162" s="82"/>
      <c r="H162" s="82"/>
      <c r="I162" s="82"/>
      <c r="J162" s="82"/>
    </row>
    <row r="163" spans="2:10" x14ac:dyDescent="0.2">
      <c r="B163" s="41"/>
      <c r="C163" s="41"/>
      <c r="D163" s="41"/>
      <c r="E163" s="41"/>
      <c r="F163" s="41"/>
      <c r="G163" s="41"/>
      <c r="H163" s="41"/>
      <c r="I163" s="41"/>
      <c r="J163" s="41"/>
    </row>
    <row r="164" spans="2:10" x14ac:dyDescent="0.2">
      <c r="B164" s="81" t="s">
        <v>68</v>
      </c>
      <c r="C164" s="6">
        <v>2023</v>
      </c>
      <c r="D164" s="40">
        <v>99.61</v>
      </c>
      <c r="E164" s="55">
        <v>77.98</v>
      </c>
      <c r="F164" s="8">
        <v>100000</v>
      </c>
      <c r="G164" s="7" t="s">
        <v>40</v>
      </c>
      <c r="H164" s="11">
        <v>95.27</v>
      </c>
      <c r="I164" s="13">
        <v>0.9</v>
      </c>
      <c r="J164" s="10">
        <f>((D164-(E164/I164))*F164*H164*I164)/1000000</f>
        <v>111.17056299999997</v>
      </c>
    </row>
    <row r="165" spans="2:10" x14ac:dyDescent="0.2">
      <c r="B165" s="81"/>
      <c r="C165" s="6">
        <v>2024</v>
      </c>
      <c r="D165" s="40">
        <v>99.11</v>
      </c>
      <c r="E165" s="55">
        <v>77.98</v>
      </c>
      <c r="F165" s="8">
        <v>100000</v>
      </c>
      <c r="G165" s="7" t="s">
        <v>40</v>
      </c>
      <c r="H165" s="11">
        <v>95.27</v>
      </c>
      <c r="I165" s="13">
        <v>0.9</v>
      </c>
      <c r="J165" s="10">
        <f t="shared" ref="J165:J174" si="15">((D165-(E165/I165))*F165*H165*I165)/1000000</f>
        <v>106.88341299999998</v>
      </c>
    </row>
    <row r="166" spans="2:10" x14ac:dyDescent="0.2">
      <c r="B166" s="81"/>
      <c r="C166" s="6">
        <v>2025</v>
      </c>
      <c r="D166" s="40">
        <v>98.11</v>
      </c>
      <c r="E166" s="55">
        <v>77.98</v>
      </c>
      <c r="F166" s="8">
        <v>100000</v>
      </c>
      <c r="G166" s="7" t="s">
        <v>40</v>
      </c>
      <c r="H166" s="11">
        <v>95.27</v>
      </c>
      <c r="I166" s="13">
        <v>0.9</v>
      </c>
      <c r="J166" s="10">
        <f t="shared" si="15"/>
        <v>98.309112999999968</v>
      </c>
    </row>
    <row r="167" spans="2:10" x14ac:dyDescent="0.2">
      <c r="B167" s="81"/>
      <c r="C167" s="6">
        <v>2026</v>
      </c>
      <c r="D167" s="40">
        <v>97.11</v>
      </c>
      <c r="E167" s="55">
        <v>77.98</v>
      </c>
      <c r="F167" s="8">
        <v>100000</v>
      </c>
      <c r="G167" s="7" t="s">
        <v>40</v>
      </c>
      <c r="H167" s="11">
        <v>95.27</v>
      </c>
      <c r="I167" s="13">
        <v>0.9</v>
      </c>
      <c r="J167" s="10">
        <f t="shared" si="15"/>
        <v>89.734812999999988</v>
      </c>
    </row>
    <row r="168" spans="2:10" x14ac:dyDescent="0.2">
      <c r="B168" s="81"/>
      <c r="C168" s="6">
        <v>2027</v>
      </c>
      <c r="D168" s="40">
        <v>96.11</v>
      </c>
      <c r="E168" s="55">
        <v>77.98</v>
      </c>
      <c r="F168" s="8">
        <v>100000</v>
      </c>
      <c r="G168" s="7" t="s">
        <v>40</v>
      </c>
      <c r="H168" s="11">
        <v>95.27</v>
      </c>
      <c r="I168" s="13">
        <v>0.9</v>
      </c>
      <c r="J168" s="10">
        <f t="shared" si="15"/>
        <v>81.16051299999998</v>
      </c>
    </row>
    <row r="169" spans="2:10" x14ac:dyDescent="0.2">
      <c r="B169" s="81"/>
      <c r="C169" s="6">
        <v>2028</v>
      </c>
      <c r="D169" s="40">
        <v>94.6</v>
      </c>
      <c r="E169" s="55">
        <v>77.98</v>
      </c>
      <c r="F169" s="8">
        <v>100000</v>
      </c>
      <c r="G169" s="7" t="s">
        <v>40</v>
      </c>
      <c r="H169" s="11">
        <v>95.27</v>
      </c>
      <c r="I169" s="13">
        <v>0.9</v>
      </c>
      <c r="J169" s="10">
        <f t="shared" si="15"/>
        <v>68.213319999999939</v>
      </c>
    </row>
    <row r="170" spans="2:10" x14ac:dyDescent="0.2">
      <c r="B170" s="81"/>
      <c r="C170" s="6">
        <v>2029</v>
      </c>
      <c r="D170" s="40">
        <v>93.1</v>
      </c>
      <c r="E170" s="55">
        <v>77.98</v>
      </c>
      <c r="F170" s="8">
        <v>100000</v>
      </c>
      <c r="G170" s="7" t="s">
        <v>40</v>
      </c>
      <c r="H170" s="11">
        <v>95.27</v>
      </c>
      <c r="I170" s="13">
        <v>0.9</v>
      </c>
      <c r="J170" s="10">
        <f t="shared" si="15"/>
        <v>55.351869999999934</v>
      </c>
    </row>
    <row r="171" spans="2:10" x14ac:dyDescent="0.2">
      <c r="B171" s="81"/>
      <c r="C171" s="6">
        <v>2030</v>
      </c>
      <c r="D171" s="40">
        <v>91.6</v>
      </c>
      <c r="E171" s="55">
        <v>77.98</v>
      </c>
      <c r="F171" s="8">
        <v>100000</v>
      </c>
      <c r="G171" s="7" t="s">
        <v>40</v>
      </c>
      <c r="H171" s="11">
        <v>95.27</v>
      </c>
      <c r="I171" s="13">
        <v>0.9</v>
      </c>
      <c r="J171" s="10">
        <f t="shared" si="15"/>
        <v>42.490419999999943</v>
      </c>
    </row>
    <row r="172" spans="2:10" x14ac:dyDescent="0.2">
      <c r="B172" s="81"/>
      <c r="C172" s="6">
        <v>2031</v>
      </c>
      <c r="D172" s="40">
        <v>90.1</v>
      </c>
      <c r="E172" s="55">
        <v>77.98</v>
      </c>
      <c r="F172" s="8">
        <v>100000</v>
      </c>
      <c r="G172" s="7" t="s">
        <v>40</v>
      </c>
      <c r="H172" s="11">
        <v>95.27</v>
      </c>
      <c r="I172" s="13">
        <v>0.9</v>
      </c>
      <c r="J172" s="10">
        <f t="shared" si="15"/>
        <v>29.628969999999942</v>
      </c>
    </row>
    <row r="173" spans="2:10" x14ac:dyDescent="0.2">
      <c r="B173" s="81"/>
      <c r="C173" s="6">
        <v>2032</v>
      </c>
      <c r="D173" s="40">
        <v>90.1</v>
      </c>
      <c r="E173" s="55">
        <v>77.98</v>
      </c>
      <c r="F173" s="51">
        <v>100000</v>
      </c>
      <c r="G173" s="52" t="s">
        <v>40</v>
      </c>
      <c r="H173" s="50">
        <v>95.27</v>
      </c>
      <c r="I173" s="53">
        <v>0.9</v>
      </c>
      <c r="J173" s="54">
        <f t="shared" si="15"/>
        <v>29.628969999999942</v>
      </c>
    </row>
    <row r="174" spans="2:10" x14ac:dyDescent="0.2">
      <c r="B174" s="81"/>
      <c r="C174" s="6">
        <v>2033</v>
      </c>
      <c r="D174" s="40">
        <v>90.1</v>
      </c>
      <c r="E174" s="55">
        <v>77.98</v>
      </c>
      <c r="F174" s="51">
        <v>100000</v>
      </c>
      <c r="G174" s="52" t="s">
        <v>40</v>
      </c>
      <c r="H174" s="50">
        <v>95.27</v>
      </c>
      <c r="I174" s="53">
        <v>0.9</v>
      </c>
      <c r="J174" s="54">
        <f t="shared" si="15"/>
        <v>29.628969999999942</v>
      </c>
    </row>
    <row r="175" spans="2:10" x14ac:dyDescent="0.2">
      <c r="B175" s="81"/>
      <c r="C175" s="6">
        <v>2034</v>
      </c>
      <c r="D175" s="40">
        <v>80.09</v>
      </c>
      <c r="E175" s="71" t="s">
        <v>57</v>
      </c>
      <c r="F175" s="72"/>
      <c r="G175" s="72"/>
      <c r="H175" s="72"/>
      <c r="I175" s="72"/>
      <c r="J175" s="73"/>
    </row>
    <row r="176" spans="2:10" x14ac:dyDescent="0.2">
      <c r="B176" s="81"/>
      <c r="C176" s="6">
        <v>2035</v>
      </c>
      <c r="D176" s="40">
        <v>80.09</v>
      </c>
      <c r="E176" s="74"/>
      <c r="F176" s="75"/>
      <c r="G176" s="75"/>
      <c r="H176" s="75"/>
      <c r="I176" s="75"/>
      <c r="J176" s="76"/>
    </row>
    <row r="177" spans="2:10" x14ac:dyDescent="0.2">
      <c r="B177" s="81"/>
      <c r="C177" s="6">
        <v>2036</v>
      </c>
      <c r="D177" s="40">
        <v>80.09</v>
      </c>
      <c r="E177" s="74"/>
      <c r="F177" s="75"/>
      <c r="G177" s="75"/>
      <c r="H177" s="75"/>
      <c r="I177" s="75"/>
      <c r="J177" s="76"/>
    </row>
    <row r="178" spans="2:10" x14ac:dyDescent="0.2">
      <c r="B178" s="81"/>
      <c r="C178" s="6">
        <v>2037</v>
      </c>
      <c r="D178" s="40">
        <v>80.09</v>
      </c>
      <c r="E178" s="74"/>
      <c r="F178" s="75"/>
      <c r="G178" s="75"/>
      <c r="H178" s="75"/>
      <c r="I178" s="75"/>
      <c r="J178" s="76"/>
    </row>
    <row r="179" spans="2:10" x14ac:dyDescent="0.2">
      <c r="B179" s="81"/>
      <c r="C179" s="6">
        <v>2038</v>
      </c>
      <c r="D179" s="40">
        <v>80.09</v>
      </c>
      <c r="E179" s="77"/>
      <c r="F179" s="78"/>
      <c r="G179" s="78"/>
      <c r="H179" s="78"/>
      <c r="I179" s="78"/>
      <c r="J179" s="79"/>
    </row>
    <row r="180" spans="2:10" ht="13.15" customHeight="1" x14ac:dyDescent="0.2">
      <c r="B180" s="82" t="s">
        <v>51</v>
      </c>
      <c r="C180" s="82"/>
      <c r="D180" s="82"/>
      <c r="E180" s="82"/>
      <c r="F180" s="82"/>
      <c r="G180" s="82"/>
      <c r="H180" s="82"/>
      <c r="I180" s="82"/>
      <c r="J180" s="82"/>
    </row>
    <row r="181" spans="2:10" ht="13.15" customHeight="1" x14ac:dyDescent="0.2">
      <c r="B181" s="41"/>
      <c r="C181" s="41"/>
      <c r="D181" s="41"/>
      <c r="E181" s="41"/>
      <c r="F181" s="41"/>
      <c r="G181" s="41"/>
      <c r="H181" s="41"/>
      <c r="I181" s="41"/>
      <c r="J181" s="41"/>
    </row>
    <row r="182" spans="2:10" ht="13.15" customHeight="1" x14ac:dyDescent="0.2">
      <c r="B182" s="81" t="s">
        <v>67</v>
      </c>
      <c r="C182" s="6">
        <v>2023</v>
      </c>
      <c r="D182" s="40">
        <v>98.44</v>
      </c>
      <c r="E182" s="9">
        <v>70</v>
      </c>
      <c r="F182" s="8">
        <v>100000</v>
      </c>
      <c r="G182" s="7" t="s">
        <v>40</v>
      </c>
      <c r="H182" s="11">
        <v>95.27</v>
      </c>
      <c r="I182" s="13">
        <v>1</v>
      </c>
      <c r="J182" s="10">
        <f>((D182-(E182/I182))*F182*H182*I182)/1000000</f>
        <v>270.94788</v>
      </c>
    </row>
    <row r="183" spans="2:10" ht="13.15" customHeight="1" x14ac:dyDescent="0.2">
      <c r="B183" s="81"/>
      <c r="C183" s="6">
        <v>2024</v>
      </c>
      <c r="D183" s="40">
        <v>97.97</v>
      </c>
      <c r="E183" s="9">
        <v>70</v>
      </c>
      <c r="F183" s="8">
        <v>100000</v>
      </c>
      <c r="G183" s="7" t="s">
        <v>40</v>
      </c>
      <c r="H183" s="11">
        <v>95.27</v>
      </c>
      <c r="I183" s="13">
        <v>1</v>
      </c>
      <c r="J183" s="10">
        <f t="shared" ref="J183:J191" si="16">((D183-(E183/I183))*F183*H183*I183)/1000000</f>
        <v>266.47019</v>
      </c>
    </row>
    <row r="184" spans="2:10" ht="13.15" customHeight="1" x14ac:dyDescent="0.2">
      <c r="B184" s="81"/>
      <c r="C184" s="6">
        <v>2025</v>
      </c>
      <c r="D184" s="40">
        <v>96.95</v>
      </c>
      <c r="E184" s="9">
        <v>70</v>
      </c>
      <c r="F184" s="8">
        <v>100000</v>
      </c>
      <c r="G184" s="7" t="s">
        <v>40</v>
      </c>
      <c r="H184" s="11">
        <v>95.27</v>
      </c>
      <c r="I184" s="13">
        <v>1</v>
      </c>
      <c r="J184" s="10">
        <f t="shared" si="16"/>
        <v>256.75265000000002</v>
      </c>
    </row>
    <row r="185" spans="2:10" ht="13.15" customHeight="1" x14ac:dyDescent="0.2">
      <c r="B185" s="81"/>
      <c r="C185" s="6">
        <v>2026</v>
      </c>
      <c r="D185" s="40">
        <v>95.96</v>
      </c>
      <c r="E185" s="9">
        <v>70</v>
      </c>
      <c r="F185" s="8">
        <v>100000</v>
      </c>
      <c r="G185" s="7" t="s">
        <v>40</v>
      </c>
      <c r="H185" s="11">
        <v>95.27</v>
      </c>
      <c r="I185" s="13">
        <v>1</v>
      </c>
      <c r="J185" s="10">
        <f t="shared" si="16"/>
        <v>247.32091999999994</v>
      </c>
    </row>
    <row r="186" spans="2:10" ht="13.15" customHeight="1" x14ac:dyDescent="0.2">
      <c r="B186" s="81"/>
      <c r="C186" s="6">
        <v>2027</v>
      </c>
      <c r="D186" s="40">
        <v>94.97</v>
      </c>
      <c r="E186" s="9">
        <v>70</v>
      </c>
      <c r="F186" s="8">
        <v>100000</v>
      </c>
      <c r="G186" s="7" t="s">
        <v>40</v>
      </c>
      <c r="H186" s="11">
        <v>95.27</v>
      </c>
      <c r="I186" s="13">
        <v>1</v>
      </c>
      <c r="J186" s="10">
        <f t="shared" si="16"/>
        <v>237.88919000000001</v>
      </c>
    </row>
    <row r="187" spans="2:10" ht="13.15" customHeight="1" x14ac:dyDescent="0.2">
      <c r="B187" s="81"/>
      <c r="C187" s="6">
        <v>2028</v>
      </c>
      <c r="D187" s="40">
        <v>93.49</v>
      </c>
      <c r="E187" s="9">
        <v>70</v>
      </c>
      <c r="F187" s="8">
        <v>100000</v>
      </c>
      <c r="G187" s="7" t="s">
        <v>40</v>
      </c>
      <c r="H187" s="11">
        <v>95.27</v>
      </c>
      <c r="I187" s="13">
        <v>1</v>
      </c>
      <c r="J187" s="10">
        <f t="shared" si="16"/>
        <v>223.78922999999995</v>
      </c>
    </row>
    <row r="188" spans="2:10" ht="13.15" customHeight="1" x14ac:dyDescent="0.2">
      <c r="B188" s="81"/>
      <c r="C188" s="6">
        <v>2029</v>
      </c>
      <c r="D188" s="40">
        <v>92</v>
      </c>
      <c r="E188" s="9">
        <v>70</v>
      </c>
      <c r="F188" s="8">
        <v>100000</v>
      </c>
      <c r="G188" s="7" t="s">
        <v>40</v>
      </c>
      <c r="H188" s="11">
        <v>95.27</v>
      </c>
      <c r="I188" s="13">
        <v>1</v>
      </c>
      <c r="J188" s="10">
        <f t="shared" si="16"/>
        <v>209.59399999999999</v>
      </c>
    </row>
    <row r="189" spans="2:10" ht="13.15" customHeight="1" x14ac:dyDescent="0.2">
      <c r="B189" s="81"/>
      <c r="C189" s="6">
        <v>2030</v>
      </c>
      <c r="D189" s="40">
        <v>90.52</v>
      </c>
      <c r="E189" s="9">
        <v>70</v>
      </c>
      <c r="F189" s="8">
        <v>100000</v>
      </c>
      <c r="G189" s="7" t="s">
        <v>40</v>
      </c>
      <c r="H189" s="11">
        <v>95.27</v>
      </c>
      <c r="I189" s="13">
        <v>1</v>
      </c>
      <c r="J189" s="10">
        <f t="shared" si="16"/>
        <v>195.49403999999993</v>
      </c>
    </row>
    <row r="190" spans="2:10" ht="13.15" customHeight="1" x14ac:dyDescent="0.2">
      <c r="B190" s="81"/>
      <c r="C190" s="6">
        <v>2031</v>
      </c>
      <c r="D190" s="40">
        <v>89.04</v>
      </c>
      <c r="E190" s="9">
        <v>70</v>
      </c>
      <c r="F190" s="8">
        <v>100000</v>
      </c>
      <c r="G190" s="7" t="s">
        <v>40</v>
      </c>
      <c r="H190" s="11">
        <v>95.27</v>
      </c>
      <c r="I190" s="13">
        <v>1</v>
      </c>
      <c r="J190" s="10">
        <f t="shared" si="16"/>
        <v>181.39408000000006</v>
      </c>
    </row>
    <row r="191" spans="2:10" ht="13.15" customHeight="1" x14ac:dyDescent="0.2">
      <c r="B191" s="81"/>
      <c r="C191" s="6">
        <v>2032</v>
      </c>
      <c r="D191" s="40">
        <v>89.04</v>
      </c>
      <c r="E191" s="9">
        <v>70</v>
      </c>
      <c r="F191" s="8">
        <v>100000</v>
      </c>
      <c r="G191" s="7" t="s">
        <v>40</v>
      </c>
      <c r="H191" s="11">
        <v>95.27</v>
      </c>
      <c r="I191" s="13">
        <v>1</v>
      </c>
      <c r="J191" s="10">
        <f t="shared" si="16"/>
        <v>181.39408000000006</v>
      </c>
    </row>
    <row r="192" spans="2:10" ht="13.15" customHeight="1" x14ac:dyDescent="0.2">
      <c r="B192" s="81"/>
      <c r="C192" s="6">
        <v>2033</v>
      </c>
      <c r="D192" s="40">
        <v>89.04</v>
      </c>
      <c r="E192" s="9">
        <v>70</v>
      </c>
      <c r="F192" s="8">
        <v>100000</v>
      </c>
      <c r="G192" s="7" t="s">
        <v>40</v>
      </c>
      <c r="H192" s="11">
        <v>95.27</v>
      </c>
      <c r="I192" s="13">
        <v>1</v>
      </c>
      <c r="J192" s="10">
        <f t="shared" ref="J192:J197" si="17">((D192-(E192/I192))*F192*H192*I192)/1000000</f>
        <v>181.39408000000006</v>
      </c>
    </row>
    <row r="193" spans="2:10" ht="13.15" customHeight="1" x14ac:dyDescent="0.2">
      <c r="B193" s="81"/>
      <c r="C193" s="6">
        <v>2034</v>
      </c>
      <c r="D193" s="40">
        <v>79.14</v>
      </c>
      <c r="E193" s="9">
        <v>70</v>
      </c>
      <c r="F193" s="8">
        <v>100000</v>
      </c>
      <c r="G193" s="7" t="s">
        <v>40</v>
      </c>
      <c r="H193" s="11">
        <v>95.27</v>
      </c>
      <c r="I193" s="13">
        <v>1</v>
      </c>
      <c r="J193" s="10">
        <f t="shared" si="17"/>
        <v>87.076779999999999</v>
      </c>
    </row>
    <row r="194" spans="2:10" ht="13.15" customHeight="1" x14ac:dyDescent="0.2">
      <c r="B194" s="81"/>
      <c r="C194" s="6">
        <v>2035</v>
      </c>
      <c r="D194" s="40">
        <v>79.14</v>
      </c>
      <c r="E194" s="9">
        <v>70</v>
      </c>
      <c r="F194" s="8">
        <v>100000</v>
      </c>
      <c r="G194" s="7" t="s">
        <v>40</v>
      </c>
      <c r="H194" s="11">
        <v>95.27</v>
      </c>
      <c r="I194" s="13">
        <v>1</v>
      </c>
      <c r="J194" s="10">
        <f t="shared" si="17"/>
        <v>87.076779999999999</v>
      </c>
    </row>
    <row r="195" spans="2:10" ht="13.15" customHeight="1" x14ac:dyDescent="0.2">
      <c r="B195" s="81"/>
      <c r="C195" s="6">
        <v>2036</v>
      </c>
      <c r="D195" s="40">
        <v>79.14</v>
      </c>
      <c r="E195" s="9">
        <v>70</v>
      </c>
      <c r="F195" s="8">
        <v>100000</v>
      </c>
      <c r="G195" s="7" t="s">
        <v>40</v>
      </c>
      <c r="H195" s="11">
        <v>95.27</v>
      </c>
      <c r="I195" s="13">
        <v>1</v>
      </c>
      <c r="J195" s="10">
        <f t="shared" si="17"/>
        <v>87.076779999999999</v>
      </c>
    </row>
    <row r="196" spans="2:10" ht="13.15" customHeight="1" x14ac:dyDescent="0.2">
      <c r="B196" s="81"/>
      <c r="C196" s="6">
        <v>2037</v>
      </c>
      <c r="D196" s="40">
        <v>79.14</v>
      </c>
      <c r="E196" s="9">
        <v>70</v>
      </c>
      <c r="F196" s="8">
        <v>100000</v>
      </c>
      <c r="G196" s="7" t="s">
        <v>40</v>
      </c>
      <c r="H196" s="11">
        <v>95.27</v>
      </c>
      <c r="I196" s="13">
        <v>1</v>
      </c>
      <c r="J196" s="10">
        <f t="shared" si="17"/>
        <v>87.076779999999999</v>
      </c>
    </row>
    <row r="197" spans="2:10" ht="13.15" customHeight="1" x14ac:dyDescent="0.2">
      <c r="B197" s="81"/>
      <c r="C197" s="6">
        <v>2038</v>
      </c>
      <c r="D197" s="40">
        <v>79.14</v>
      </c>
      <c r="E197" s="9">
        <v>70</v>
      </c>
      <c r="F197" s="8">
        <v>100000</v>
      </c>
      <c r="G197" s="7" t="s">
        <v>40</v>
      </c>
      <c r="H197" s="11">
        <v>95.27</v>
      </c>
      <c r="I197" s="13">
        <v>1</v>
      </c>
      <c r="J197" s="10">
        <f t="shared" si="17"/>
        <v>87.076779999999999</v>
      </c>
    </row>
    <row r="198" spans="2:10" ht="12.75" customHeight="1" x14ac:dyDescent="0.2">
      <c r="B198" s="82" t="s">
        <v>51</v>
      </c>
      <c r="C198" s="82"/>
      <c r="D198" s="82"/>
      <c r="E198" s="82"/>
      <c r="F198" s="82"/>
      <c r="G198" s="82"/>
      <c r="H198" s="82"/>
      <c r="I198" s="82"/>
      <c r="J198" s="82"/>
    </row>
    <row r="199" spans="2:10" ht="12.75" customHeight="1" x14ac:dyDescent="0.2">
      <c r="B199" s="41"/>
      <c r="C199" s="41"/>
      <c r="D199" s="41"/>
      <c r="E199" s="41"/>
      <c r="F199" s="41"/>
      <c r="G199" s="41"/>
      <c r="H199" s="41"/>
      <c r="I199" s="41"/>
      <c r="J199" s="41"/>
    </row>
    <row r="200" spans="2:10" ht="12.75" customHeight="1" x14ac:dyDescent="0.2">
      <c r="B200" s="81" t="s">
        <v>66</v>
      </c>
      <c r="C200" s="6">
        <v>2023</v>
      </c>
      <c r="D200" s="40">
        <v>99.61</v>
      </c>
      <c r="E200" s="9">
        <v>70</v>
      </c>
      <c r="F200" s="8">
        <v>100000</v>
      </c>
      <c r="G200" s="7" t="s">
        <v>40</v>
      </c>
      <c r="H200" s="11">
        <v>95.27</v>
      </c>
      <c r="I200" s="13">
        <v>1</v>
      </c>
      <c r="J200" s="10">
        <f>((D200-(E200/I200))*F200*H200*I200)/1000000</f>
        <v>282.09447</v>
      </c>
    </row>
    <row r="201" spans="2:10" ht="12.75" customHeight="1" x14ac:dyDescent="0.2">
      <c r="B201" s="81"/>
      <c r="C201" s="6">
        <v>2024</v>
      </c>
      <c r="D201" s="40">
        <v>99.11</v>
      </c>
      <c r="E201" s="9">
        <v>70</v>
      </c>
      <c r="F201" s="8">
        <v>100000</v>
      </c>
      <c r="G201" s="7" t="s">
        <v>40</v>
      </c>
      <c r="H201" s="11">
        <v>95.27</v>
      </c>
      <c r="I201" s="13">
        <v>1</v>
      </c>
      <c r="J201" s="10">
        <f t="shared" ref="J201:J215" si="18">((D201-(E201/I201))*F201*H201*I201)/1000000</f>
        <v>277.33096999999998</v>
      </c>
    </row>
    <row r="202" spans="2:10" ht="12.75" customHeight="1" x14ac:dyDescent="0.2">
      <c r="B202" s="81"/>
      <c r="C202" s="6">
        <v>2025</v>
      </c>
      <c r="D202" s="40">
        <v>98.11</v>
      </c>
      <c r="E202" s="9">
        <v>70</v>
      </c>
      <c r="F202" s="8">
        <v>100000</v>
      </c>
      <c r="G202" s="7" t="s">
        <v>40</v>
      </c>
      <c r="H202" s="11">
        <v>95.27</v>
      </c>
      <c r="I202" s="13">
        <v>1</v>
      </c>
      <c r="J202" s="10">
        <f t="shared" si="18"/>
        <v>267.80396999999999</v>
      </c>
    </row>
    <row r="203" spans="2:10" ht="12.75" customHeight="1" x14ac:dyDescent="0.2">
      <c r="B203" s="81"/>
      <c r="C203" s="6">
        <v>2026</v>
      </c>
      <c r="D203" s="40">
        <v>97.11</v>
      </c>
      <c r="E203" s="9">
        <v>70</v>
      </c>
      <c r="F203" s="8">
        <v>100000</v>
      </c>
      <c r="G203" s="7" t="s">
        <v>40</v>
      </c>
      <c r="H203" s="11">
        <v>95.27</v>
      </c>
      <c r="I203" s="13">
        <v>1</v>
      </c>
      <c r="J203" s="10">
        <f t="shared" si="18"/>
        <v>258.27697000000001</v>
      </c>
    </row>
    <row r="204" spans="2:10" ht="12.75" customHeight="1" x14ac:dyDescent="0.2">
      <c r="B204" s="81"/>
      <c r="C204" s="6">
        <v>2027</v>
      </c>
      <c r="D204" s="40">
        <v>96.11</v>
      </c>
      <c r="E204" s="9">
        <v>70</v>
      </c>
      <c r="F204" s="8">
        <v>100000</v>
      </c>
      <c r="G204" s="7" t="s">
        <v>40</v>
      </c>
      <c r="H204" s="11">
        <v>95.27</v>
      </c>
      <c r="I204" s="13">
        <v>1</v>
      </c>
      <c r="J204" s="10">
        <f t="shared" si="18"/>
        <v>248.74996999999999</v>
      </c>
    </row>
    <row r="205" spans="2:10" ht="12.75" customHeight="1" x14ac:dyDescent="0.2">
      <c r="B205" s="81"/>
      <c r="C205" s="6">
        <v>2028</v>
      </c>
      <c r="D205" s="40">
        <v>94.6</v>
      </c>
      <c r="E205" s="9">
        <v>70</v>
      </c>
      <c r="F205" s="8">
        <v>100000</v>
      </c>
      <c r="G205" s="7" t="s">
        <v>40</v>
      </c>
      <c r="H205" s="11">
        <v>95.27</v>
      </c>
      <c r="I205" s="13">
        <v>1</v>
      </c>
      <c r="J205" s="10">
        <f t="shared" si="18"/>
        <v>234.36419999999995</v>
      </c>
    </row>
    <row r="206" spans="2:10" ht="12.75" customHeight="1" x14ac:dyDescent="0.2">
      <c r="B206" s="81"/>
      <c r="C206" s="6">
        <v>2029</v>
      </c>
      <c r="D206" s="40">
        <v>93.1</v>
      </c>
      <c r="E206" s="9">
        <v>70</v>
      </c>
      <c r="F206" s="8">
        <v>100000</v>
      </c>
      <c r="G206" s="7" t="s">
        <v>40</v>
      </c>
      <c r="H206" s="11">
        <v>95.27</v>
      </c>
      <c r="I206" s="13">
        <v>1</v>
      </c>
      <c r="J206" s="10">
        <f t="shared" si="18"/>
        <v>220.07369999999995</v>
      </c>
    </row>
    <row r="207" spans="2:10" ht="12.75" customHeight="1" x14ac:dyDescent="0.2">
      <c r="B207" s="81"/>
      <c r="C207" s="6">
        <v>2030</v>
      </c>
      <c r="D207" s="40">
        <v>91.6</v>
      </c>
      <c r="E207" s="9">
        <v>70</v>
      </c>
      <c r="F207" s="8">
        <v>100000</v>
      </c>
      <c r="G207" s="7" t="s">
        <v>40</v>
      </c>
      <c r="H207" s="11">
        <v>95.27</v>
      </c>
      <c r="I207" s="13">
        <v>1</v>
      </c>
      <c r="J207" s="10">
        <f t="shared" si="18"/>
        <v>205.78319999999994</v>
      </c>
    </row>
    <row r="208" spans="2:10" ht="12.75" customHeight="1" x14ac:dyDescent="0.2">
      <c r="B208" s="81"/>
      <c r="C208" s="6">
        <v>2031</v>
      </c>
      <c r="D208" s="40">
        <v>90.1</v>
      </c>
      <c r="E208" s="9">
        <v>70</v>
      </c>
      <c r="F208" s="8">
        <v>100000</v>
      </c>
      <c r="G208" s="7" t="s">
        <v>40</v>
      </c>
      <c r="H208" s="11">
        <v>95.27</v>
      </c>
      <c r="I208" s="13">
        <v>1</v>
      </c>
      <c r="J208" s="10">
        <f t="shared" si="18"/>
        <v>191.49269999999993</v>
      </c>
    </row>
    <row r="209" spans="2:10" ht="12.75" customHeight="1" x14ac:dyDescent="0.2">
      <c r="B209" s="81"/>
      <c r="C209" s="6">
        <v>2032</v>
      </c>
      <c r="D209" s="40">
        <v>90.1</v>
      </c>
      <c r="E209" s="9">
        <v>70</v>
      </c>
      <c r="F209" s="8">
        <v>100000</v>
      </c>
      <c r="G209" s="7" t="s">
        <v>40</v>
      </c>
      <c r="H209" s="11">
        <v>95.27</v>
      </c>
      <c r="I209" s="13">
        <v>1</v>
      </c>
      <c r="J209" s="10">
        <f t="shared" si="18"/>
        <v>191.49269999999993</v>
      </c>
    </row>
    <row r="210" spans="2:10" ht="12.75" customHeight="1" x14ac:dyDescent="0.2">
      <c r="B210" s="81"/>
      <c r="C210" s="6">
        <v>2033</v>
      </c>
      <c r="D210" s="40">
        <v>90.1</v>
      </c>
      <c r="E210" s="9">
        <v>70</v>
      </c>
      <c r="F210" s="8">
        <v>100000</v>
      </c>
      <c r="G210" s="7" t="s">
        <v>40</v>
      </c>
      <c r="H210" s="11">
        <v>95.27</v>
      </c>
      <c r="I210" s="13">
        <v>1</v>
      </c>
      <c r="J210" s="10">
        <f t="shared" si="18"/>
        <v>191.49269999999993</v>
      </c>
    </row>
    <row r="211" spans="2:10" ht="12.75" customHeight="1" x14ac:dyDescent="0.2">
      <c r="B211" s="81"/>
      <c r="C211" s="6">
        <v>2034</v>
      </c>
      <c r="D211" s="40">
        <v>80.09</v>
      </c>
      <c r="E211" s="9">
        <v>70</v>
      </c>
      <c r="F211" s="8">
        <v>100000</v>
      </c>
      <c r="G211" s="7" t="s">
        <v>40</v>
      </c>
      <c r="H211" s="11">
        <v>95.27</v>
      </c>
      <c r="I211" s="13">
        <v>1</v>
      </c>
      <c r="J211" s="10">
        <f t="shared" si="18"/>
        <v>96.127430000000032</v>
      </c>
    </row>
    <row r="212" spans="2:10" ht="12.75" customHeight="1" x14ac:dyDescent="0.2">
      <c r="B212" s="81"/>
      <c r="C212" s="6">
        <v>2035</v>
      </c>
      <c r="D212" s="40">
        <v>80.09</v>
      </c>
      <c r="E212" s="9">
        <v>70</v>
      </c>
      <c r="F212" s="8">
        <v>100000</v>
      </c>
      <c r="G212" s="7" t="s">
        <v>40</v>
      </c>
      <c r="H212" s="11">
        <v>95.27</v>
      </c>
      <c r="I212" s="13">
        <v>1</v>
      </c>
      <c r="J212" s="10">
        <f t="shared" si="18"/>
        <v>96.127430000000032</v>
      </c>
    </row>
    <row r="213" spans="2:10" ht="12.75" customHeight="1" x14ac:dyDescent="0.2">
      <c r="B213" s="81"/>
      <c r="C213" s="6">
        <v>2036</v>
      </c>
      <c r="D213" s="40">
        <v>80.09</v>
      </c>
      <c r="E213" s="9">
        <v>70</v>
      </c>
      <c r="F213" s="8">
        <v>100000</v>
      </c>
      <c r="G213" s="7" t="s">
        <v>40</v>
      </c>
      <c r="H213" s="11">
        <v>95.27</v>
      </c>
      <c r="I213" s="13">
        <v>1</v>
      </c>
      <c r="J213" s="10">
        <f t="shared" si="18"/>
        <v>96.127430000000032</v>
      </c>
    </row>
    <row r="214" spans="2:10" ht="12.75" customHeight="1" x14ac:dyDescent="0.2">
      <c r="B214" s="81"/>
      <c r="C214" s="6">
        <v>2037</v>
      </c>
      <c r="D214" s="40">
        <v>80.09</v>
      </c>
      <c r="E214" s="9">
        <v>70</v>
      </c>
      <c r="F214" s="8">
        <v>100000</v>
      </c>
      <c r="G214" s="7" t="s">
        <v>40</v>
      </c>
      <c r="H214" s="11">
        <v>95.27</v>
      </c>
      <c r="I214" s="13">
        <v>1</v>
      </c>
      <c r="J214" s="10">
        <f t="shared" si="18"/>
        <v>96.127430000000032</v>
      </c>
    </row>
    <row r="215" spans="2:10" ht="12.75" customHeight="1" x14ac:dyDescent="0.2">
      <c r="B215" s="81"/>
      <c r="C215" s="6">
        <v>2038</v>
      </c>
      <c r="D215" s="40">
        <v>80.09</v>
      </c>
      <c r="E215" s="9">
        <v>70</v>
      </c>
      <c r="F215" s="8">
        <v>100000</v>
      </c>
      <c r="G215" s="7" t="s">
        <v>40</v>
      </c>
      <c r="H215" s="11">
        <v>95.27</v>
      </c>
      <c r="I215" s="13">
        <v>1</v>
      </c>
      <c r="J215" s="10">
        <f t="shared" si="18"/>
        <v>96.127430000000032</v>
      </c>
    </row>
    <row r="216" spans="2:10" ht="13.15" customHeight="1" x14ac:dyDescent="0.2">
      <c r="B216" s="82" t="s">
        <v>51</v>
      </c>
      <c r="C216" s="82"/>
      <c r="D216" s="82"/>
      <c r="E216" s="82"/>
      <c r="F216" s="82"/>
      <c r="G216" s="82"/>
      <c r="H216" s="82"/>
      <c r="I216" s="82"/>
      <c r="J216" s="82"/>
    </row>
    <row r="217" spans="2:10" ht="13.15" customHeight="1" x14ac:dyDescent="0.2">
      <c r="F217" s="1"/>
      <c r="G217" s="1"/>
    </row>
    <row r="218" spans="2:10" ht="13.15" customHeight="1" x14ac:dyDescent="0.2">
      <c r="B218" s="81" t="s">
        <v>65</v>
      </c>
      <c r="C218" s="6">
        <v>2023</v>
      </c>
      <c r="D218" s="40">
        <v>99.61</v>
      </c>
      <c r="E218" s="9">
        <v>70</v>
      </c>
      <c r="F218" s="8">
        <v>100000</v>
      </c>
      <c r="G218" s="7" t="s">
        <v>40</v>
      </c>
      <c r="H218" s="11">
        <v>95.27</v>
      </c>
      <c r="I218" s="15">
        <v>0.9</v>
      </c>
      <c r="J218" s="10">
        <f>((D218-(E218/I218))*F218*H218*I218)/1000000</f>
        <v>187.19602300000005</v>
      </c>
    </row>
    <row r="219" spans="2:10" ht="13.15" customHeight="1" x14ac:dyDescent="0.2">
      <c r="B219" s="81"/>
      <c r="C219" s="6">
        <v>2024</v>
      </c>
      <c r="D219" s="40">
        <v>99.11</v>
      </c>
      <c r="E219" s="9">
        <v>70</v>
      </c>
      <c r="F219" s="8">
        <v>100000</v>
      </c>
      <c r="G219" s="7" t="s">
        <v>40</v>
      </c>
      <c r="H219" s="11">
        <v>95.27</v>
      </c>
      <c r="I219" s="15">
        <v>0.9</v>
      </c>
      <c r="J219" s="10">
        <f t="shared" ref="J219:J233" si="19">((D219-(E219/I219))*F219*H219*I219)/1000000</f>
        <v>182.90887300000006</v>
      </c>
    </row>
    <row r="220" spans="2:10" ht="13.15" customHeight="1" x14ac:dyDescent="0.2">
      <c r="B220" s="81"/>
      <c r="C220" s="6">
        <v>2025</v>
      </c>
      <c r="D220" s="40">
        <v>98.11</v>
      </c>
      <c r="E220" s="9">
        <v>70</v>
      </c>
      <c r="F220" s="8">
        <v>100000</v>
      </c>
      <c r="G220" s="7" t="s">
        <v>40</v>
      </c>
      <c r="H220" s="11">
        <v>95.27</v>
      </c>
      <c r="I220" s="15">
        <v>0.9</v>
      </c>
      <c r="J220" s="10">
        <f t="shared" si="19"/>
        <v>174.33457300000006</v>
      </c>
    </row>
    <row r="221" spans="2:10" ht="13.15" customHeight="1" x14ac:dyDescent="0.2">
      <c r="B221" s="81"/>
      <c r="C221" s="6">
        <v>2026</v>
      </c>
      <c r="D221" s="40">
        <v>97.11</v>
      </c>
      <c r="E221" s="9">
        <v>70</v>
      </c>
      <c r="F221" s="8">
        <v>100000</v>
      </c>
      <c r="G221" s="7" t="s">
        <v>40</v>
      </c>
      <c r="H221" s="11">
        <v>95.27</v>
      </c>
      <c r="I221" s="15">
        <v>0.9</v>
      </c>
      <c r="J221" s="10">
        <f t="shared" si="19"/>
        <v>165.76027300000007</v>
      </c>
    </row>
    <row r="222" spans="2:10" ht="13.15" customHeight="1" x14ac:dyDescent="0.2">
      <c r="B222" s="81"/>
      <c r="C222" s="6">
        <v>2027</v>
      </c>
      <c r="D222" s="40">
        <v>96.11</v>
      </c>
      <c r="E222" s="9">
        <v>70</v>
      </c>
      <c r="F222" s="8">
        <v>100000</v>
      </c>
      <c r="G222" s="7" t="s">
        <v>40</v>
      </c>
      <c r="H222" s="11">
        <v>95.27</v>
      </c>
      <c r="I222" s="15">
        <v>0.9</v>
      </c>
      <c r="J222" s="10">
        <f t="shared" si="19"/>
        <v>157.18597300000005</v>
      </c>
    </row>
    <row r="223" spans="2:10" ht="13.15" customHeight="1" x14ac:dyDescent="0.2">
      <c r="B223" s="81"/>
      <c r="C223" s="6">
        <v>2028</v>
      </c>
      <c r="D223" s="40">
        <v>94.6</v>
      </c>
      <c r="E223" s="9">
        <v>70</v>
      </c>
      <c r="F223" s="8">
        <v>100000</v>
      </c>
      <c r="G223" s="7" t="s">
        <v>40</v>
      </c>
      <c r="H223" s="11">
        <v>95.27</v>
      </c>
      <c r="I223" s="15">
        <v>0.9</v>
      </c>
      <c r="J223" s="10">
        <f t="shared" si="19"/>
        <v>144.23877999999999</v>
      </c>
    </row>
    <row r="224" spans="2:10" ht="13.15" customHeight="1" x14ac:dyDescent="0.2">
      <c r="B224" s="81"/>
      <c r="C224" s="6">
        <v>2029</v>
      </c>
      <c r="D224" s="40">
        <v>93.1</v>
      </c>
      <c r="E224" s="9">
        <v>70</v>
      </c>
      <c r="F224" s="8">
        <v>100000</v>
      </c>
      <c r="G224" s="7" t="s">
        <v>40</v>
      </c>
      <c r="H224" s="11">
        <v>95.27</v>
      </c>
      <c r="I224" s="15">
        <v>0.9</v>
      </c>
      <c r="J224" s="10">
        <f t="shared" si="19"/>
        <v>131.37733</v>
      </c>
    </row>
    <row r="225" spans="2:10" ht="13.15" customHeight="1" x14ac:dyDescent="0.2">
      <c r="B225" s="81"/>
      <c r="C225" s="6">
        <v>2030</v>
      </c>
      <c r="D225" s="40">
        <v>91.6</v>
      </c>
      <c r="E225" s="9">
        <v>70</v>
      </c>
      <c r="F225" s="8">
        <v>100000</v>
      </c>
      <c r="G225" s="7" t="s">
        <v>40</v>
      </c>
      <c r="H225" s="11">
        <v>95.27</v>
      </c>
      <c r="I225" s="15">
        <v>0.9</v>
      </c>
      <c r="J225" s="10">
        <f t="shared" si="19"/>
        <v>118.51588</v>
      </c>
    </row>
    <row r="226" spans="2:10" ht="13.15" customHeight="1" x14ac:dyDescent="0.2">
      <c r="B226" s="81"/>
      <c r="C226" s="6">
        <v>2031</v>
      </c>
      <c r="D226" s="40">
        <v>90.1</v>
      </c>
      <c r="E226" s="9">
        <v>70</v>
      </c>
      <c r="F226" s="8">
        <v>100000</v>
      </c>
      <c r="G226" s="7" t="s">
        <v>40</v>
      </c>
      <c r="H226" s="11">
        <v>95.27</v>
      </c>
      <c r="I226" s="15">
        <v>0.9</v>
      </c>
      <c r="J226" s="10">
        <f t="shared" si="19"/>
        <v>105.65443</v>
      </c>
    </row>
    <row r="227" spans="2:10" ht="13.15" customHeight="1" x14ac:dyDescent="0.2">
      <c r="B227" s="81"/>
      <c r="C227" s="6">
        <v>2032</v>
      </c>
      <c r="D227" s="40">
        <v>90.1</v>
      </c>
      <c r="E227" s="9">
        <v>70</v>
      </c>
      <c r="F227" s="8">
        <v>100000</v>
      </c>
      <c r="G227" s="7" t="s">
        <v>40</v>
      </c>
      <c r="H227" s="11">
        <v>95.27</v>
      </c>
      <c r="I227" s="15">
        <v>0.9</v>
      </c>
      <c r="J227" s="10">
        <f t="shared" si="19"/>
        <v>105.65443</v>
      </c>
    </row>
    <row r="228" spans="2:10" ht="12.75" customHeight="1" x14ac:dyDescent="0.2">
      <c r="B228" s="81"/>
      <c r="C228" s="6">
        <v>2033</v>
      </c>
      <c r="D228" s="40">
        <v>90.1</v>
      </c>
      <c r="E228" s="9">
        <v>70</v>
      </c>
      <c r="F228" s="8">
        <v>100000</v>
      </c>
      <c r="G228" s="7" t="s">
        <v>40</v>
      </c>
      <c r="H228" s="11">
        <v>95.27</v>
      </c>
      <c r="I228" s="15">
        <v>0.9</v>
      </c>
      <c r="J228" s="10">
        <f t="shared" si="19"/>
        <v>105.65443</v>
      </c>
    </row>
    <row r="229" spans="2:10" ht="12.75" customHeight="1" x14ac:dyDescent="0.2">
      <c r="B229" s="81"/>
      <c r="C229" s="6">
        <v>2034</v>
      </c>
      <c r="D229" s="40">
        <v>80.09</v>
      </c>
      <c r="E229" s="9">
        <v>70</v>
      </c>
      <c r="F229" s="8">
        <v>100000</v>
      </c>
      <c r="G229" s="7" t="s">
        <v>40</v>
      </c>
      <c r="H229" s="11">
        <v>95.27</v>
      </c>
      <c r="I229" s="15">
        <v>0.9</v>
      </c>
      <c r="J229" s="10">
        <f t="shared" si="19"/>
        <v>19.825687000000087</v>
      </c>
    </row>
    <row r="230" spans="2:10" ht="12.75" customHeight="1" x14ac:dyDescent="0.2">
      <c r="B230" s="81"/>
      <c r="C230" s="6">
        <v>2035</v>
      </c>
      <c r="D230" s="40">
        <v>80.09</v>
      </c>
      <c r="E230" s="9">
        <v>70</v>
      </c>
      <c r="F230" s="8">
        <v>100000</v>
      </c>
      <c r="G230" s="7" t="s">
        <v>40</v>
      </c>
      <c r="H230" s="11">
        <v>95.27</v>
      </c>
      <c r="I230" s="15">
        <v>0.9</v>
      </c>
      <c r="J230" s="10">
        <f t="shared" si="19"/>
        <v>19.825687000000087</v>
      </c>
    </row>
    <row r="231" spans="2:10" ht="12.75" customHeight="1" x14ac:dyDescent="0.2">
      <c r="B231" s="81"/>
      <c r="C231" s="6">
        <v>2036</v>
      </c>
      <c r="D231" s="40">
        <v>80.09</v>
      </c>
      <c r="E231" s="9">
        <v>70</v>
      </c>
      <c r="F231" s="8">
        <v>100000</v>
      </c>
      <c r="G231" s="7" t="s">
        <v>40</v>
      </c>
      <c r="H231" s="11">
        <v>95.27</v>
      </c>
      <c r="I231" s="15">
        <v>0.9</v>
      </c>
      <c r="J231" s="10">
        <f t="shared" si="19"/>
        <v>19.825687000000087</v>
      </c>
    </row>
    <row r="232" spans="2:10" ht="12.75" customHeight="1" x14ac:dyDescent="0.2">
      <c r="B232" s="81"/>
      <c r="C232" s="6">
        <v>2037</v>
      </c>
      <c r="D232" s="40">
        <v>80.09</v>
      </c>
      <c r="E232" s="9">
        <v>70</v>
      </c>
      <c r="F232" s="8">
        <v>100000</v>
      </c>
      <c r="G232" s="7" t="s">
        <v>40</v>
      </c>
      <c r="H232" s="11">
        <v>95.27</v>
      </c>
      <c r="I232" s="15">
        <v>0.9</v>
      </c>
      <c r="J232" s="10">
        <f t="shared" si="19"/>
        <v>19.825687000000087</v>
      </c>
    </row>
    <row r="233" spans="2:10" ht="12.75" customHeight="1" x14ac:dyDescent="0.2">
      <c r="B233" s="81"/>
      <c r="C233" s="6">
        <v>2038</v>
      </c>
      <c r="D233" s="40">
        <v>80.09</v>
      </c>
      <c r="E233" s="9">
        <v>70</v>
      </c>
      <c r="F233" s="8">
        <v>100000</v>
      </c>
      <c r="G233" s="7" t="s">
        <v>40</v>
      </c>
      <c r="H233" s="11">
        <v>95.27</v>
      </c>
      <c r="I233" s="15">
        <v>0.9</v>
      </c>
      <c r="J233" s="10">
        <f t="shared" si="19"/>
        <v>19.825687000000087</v>
      </c>
    </row>
    <row r="234" spans="2:10" ht="12.75" customHeight="1" x14ac:dyDescent="0.2">
      <c r="B234" s="82" t="s">
        <v>51</v>
      </c>
      <c r="C234" s="82"/>
      <c r="D234" s="82"/>
      <c r="E234" s="82"/>
      <c r="F234" s="82"/>
      <c r="G234" s="82"/>
      <c r="H234" s="82"/>
      <c r="I234" s="82"/>
      <c r="J234" s="82"/>
    </row>
    <row r="235" spans="2:10" x14ac:dyDescent="0.2">
      <c r="F235" s="1"/>
      <c r="G235" s="1"/>
    </row>
    <row r="236" spans="2:10" x14ac:dyDescent="0.2">
      <c r="B236" s="60" t="s">
        <v>64</v>
      </c>
      <c r="C236" s="6">
        <v>2023</v>
      </c>
      <c r="D236" s="40">
        <v>98.44</v>
      </c>
      <c r="E236" s="9">
        <v>80.790000000000006</v>
      </c>
      <c r="F236" s="8">
        <v>100000</v>
      </c>
      <c r="G236" s="7" t="s">
        <v>18</v>
      </c>
      <c r="H236" s="12">
        <v>89.63</v>
      </c>
      <c r="I236" s="13">
        <v>1</v>
      </c>
      <c r="J236" s="10">
        <f>((D236-(E236/I236))*F236*H236*I236)/1000000</f>
        <v>158.1969499999999</v>
      </c>
    </row>
    <row r="237" spans="2:10" x14ac:dyDescent="0.2">
      <c r="B237" s="60"/>
      <c r="C237" s="6">
        <v>2024</v>
      </c>
      <c r="D237" s="40">
        <v>97.97</v>
      </c>
      <c r="E237" s="9">
        <v>80.790000000000006</v>
      </c>
      <c r="F237" s="8">
        <v>100000</v>
      </c>
      <c r="G237" s="7" t="s">
        <v>18</v>
      </c>
      <c r="H237" s="12">
        <v>89.63</v>
      </c>
      <c r="I237" s="13">
        <v>1</v>
      </c>
      <c r="J237" s="10">
        <f t="shared" ref="J237:J245" si="20">((D237-(E237/I237))*F237*H237*I237)/1000000</f>
        <v>153.98433999999995</v>
      </c>
    </row>
    <row r="238" spans="2:10" x14ac:dyDescent="0.2">
      <c r="B238" s="60"/>
      <c r="C238" s="6">
        <v>2025</v>
      </c>
      <c r="D238" s="40">
        <v>96.95</v>
      </c>
      <c r="E238" s="9">
        <v>80.790000000000006</v>
      </c>
      <c r="F238" s="8">
        <v>100000</v>
      </c>
      <c r="G238" s="7" t="s">
        <v>18</v>
      </c>
      <c r="H238" s="12">
        <v>89.63</v>
      </c>
      <c r="I238" s="13">
        <v>1</v>
      </c>
      <c r="J238" s="10">
        <f t="shared" si="20"/>
        <v>144.84207999999998</v>
      </c>
    </row>
    <row r="239" spans="2:10" ht="12.75" customHeight="1" x14ac:dyDescent="0.2">
      <c r="B239" s="60"/>
      <c r="C239" s="6">
        <v>2026</v>
      </c>
      <c r="D239" s="40">
        <v>95.96</v>
      </c>
      <c r="E239" s="9">
        <v>80.790000000000006</v>
      </c>
      <c r="F239" s="8">
        <v>100000</v>
      </c>
      <c r="G239" s="7" t="s">
        <v>18</v>
      </c>
      <c r="H239" s="12">
        <v>89.63</v>
      </c>
      <c r="I239" s="13">
        <v>1</v>
      </c>
      <c r="J239" s="10">
        <f t="shared" si="20"/>
        <v>135.96870999999987</v>
      </c>
    </row>
    <row r="240" spans="2:10" x14ac:dyDescent="0.2">
      <c r="B240" s="60"/>
      <c r="C240" s="6">
        <v>2027</v>
      </c>
      <c r="D240" s="40">
        <v>94.97</v>
      </c>
      <c r="E240" s="9">
        <v>80.790000000000006</v>
      </c>
      <c r="F240" s="8">
        <v>100000</v>
      </c>
      <c r="G240" s="7" t="s">
        <v>18</v>
      </c>
      <c r="H240" s="12">
        <v>89.63</v>
      </c>
      <c r="I240" s="13">
        <v>1</v>
      </c>
      <c r="J240" s="10">
        <f t="shared" si="20"/>
        <v>127.09533999999992</v>
      </c>
    </row>
    <row r="241" spans="2:10" x14ac:dyDescent="0.2">
      <c r="B241" s="60"/>
      <c r="C241" s="6">
        <v>2028</v>
      </c>
      <c r="D241" s="40">
        <v>93.49</v>
      </c>
      <c r="E241" s="9">
        <v>80.790000000000006</v>
      </c>
      <c r="F241" s="8">
        <v>100000</v>
      </c>
      <c r="G241" s="7" t="s">
        <v>18</v>
      </c>
      <c r="H241" s="12">
        <v>89.63</v>
      </c>
      <c r="I241" s="13">
        <v>1</v>
      </c>
      <c r="J241" s="10">
        <f t="shared" si="20"/>
        <v>113.8300999999999</v>
      </c>
    </row>
    <row r="242" spans="2:10" x14ac:dyDescent="0.2">
      <c r="B242" s="60"/>
      <c r="C242" s="6">
        <v>2029</v>
      </c>
      <c r="D242" s="40">
        <v>92</v>
      </c>
      <c r="E242" s="9">
        <v>80.790000000000006</v>
      </c>
      <c r="F242" s="8">
        <v>100000</v>
      </c>
      <c r="G242" s="7" t="s">
        <v>18</v>
      </c>
      <c r="H242" s="12">
        <v>89.63</v>
      </c>
      <c r="I242" s="13">
        <v>1</v>
      </c>
      <c r="J242" s="10">
        <f t="shared" si="20"/>
        <v>100.47522999999993</v>
      </c>
    </row>
    <row r="243" spans="2:10" x14ac:dyDescent="0.2">
      <c r="B243" s="60"/>
      <c r="C243" s="6">
        <v>2030</v>
      </c>
      <c r="D243" s="40">
        <v>90.52</v>
      </c>
      <c r="E243" s="9">
        <v>80.790000000000006</v>
      </c>
      <c r="F243" s="8">
        <v>100000</v>
      </c>
      <c r="G243" s="7" t="s">
        <v>18</v>
      </c>
      <c r="H243" s="12">
        <v>89.63</v>
      </c>
      <c r="I243" s="13">
        <v>1</v>
      </c>
      <c r="J243" s="10">
        <f t="shared" si="20"/>
        <v>87.209989999999891</v>
      </c>
    </row>
    <row r="244" spans="2:10" x14ac:dyDescent="0.2">
      <c r="B244" s="60"/>
      <c r="C244" s="6">
        <v>2031</v>
      </c>
      <c r="D244" s="40">
        <v>89.04</v>
      </c>
      <c r="E244" s="9">
        <v>80.790000000000006</v>
      </c>
      <c r="F244" s="8">
        <v>100000</v>
      </c>
      <c r="G244" s="7" t="s">
        <v>18</v>
      </c>
      <c r="H244" s="12">
        <v>89.63</v>
      </c>
      <c r="I244" s="13">
        <v>1</v>
      </c>
      <c r="J244" s="10">
        <f t="shared" si="20"/>
        <v>73.944749999999999</v>
      </c>
    </row>
    <row r="245" spans="2:10" x14ac:dyDescent="0.2">
      <c r="B245" s="60"/>
      <c r="C245" s="6">
        <v>2032</v>
      </c>
      <c r="D245" s="40">
        <v>89.04</v>
      </c>
      <c r="E245" s="9">
        <v>80.790000000000006</v>
      </c>
      <c r="F245" s="8">
        <v>100000</v>
      </c>
      <c r="G245" s="7" t="s">
        <v>18</v>
      </c>
      <c r="H245" s="12">
        <v>89.63</v>
      </c>
      <c r="I245" s="13">
        <v>1</v>
      </c>
      <c r="J245" s="10">
        <f t="shared" si="20"/>
        <v>73.944749999999999</v>
      </c>
    </row>
    <row r="246" spans="2:10" x14ac:dyDescent="0.2">
      <c r="B246" s="60"/>
      <c r="C246" s="6">
        <v>2033</v>
      </c>
      <c r="D246" s="40">
        <v>89.04</v>
      </c>
      <c r="E246" s="9">
        <v>80.790000000000006</v>
      </c>
      <c r="F246" s="8">
        <v>100000</v>
      </c>
      <c r="G246" s="7" t="s">
        <v>18</v>
      </c>
      <c r="H246" s="12">
        <v>89.63</v>
      </c>
      <c r="I246" s="13">
        <v>1</v>
      </c>
      <c r="J246" s="10">
        <f t="shared" ref="J246" si="21">((D246-(E246/I246))*F246*H246*I246)/1000000</f>
        <v>73.944749999999999</v>
      </c>
    </row>
    <row r="247" spans="2:10" x14ac:dyDescent="0.2">
      <c r="B247" s="60"/>
      <c r="C247" s="6">
        <v>2034</v>
      </c>
      <c r="D247" s="40">
        <v>79.14</v>
      </c>
      <c r="E247" s="71" t="s">
        <v>52</v>
      </c>
      <c r="F247" s="72"/>
      <c r="G247" s="72"/>
      <c r="H247" s="72"/>
      <c r="I247" s="72"/>
      <c r="J247" s="73"/>
    </row>
    <row r="248" spans="2:10" x14ac:dyDescent="0.2">
      <c r="B248" s="60"/>
      <c r="C248" s="6">
        <v>2035</v>
      </c>
      <c r="D248" s="40">
        <v>79.14</v>
      </c>
      <c r="E248" s="74"/>
      <c r="F248" s="75"/>
      <c r="G248" s="75"/>
      <c r="H248" s="75"/>
      <c r="I248" s="75"/>
      <c r="J248" s="76"/>
    </row>
    <row r="249" spans="2:10" x14ac:dyDescent="0.2">
      <c r="B249" s="60"/>
      <c r="C249" s="6">
        <v>2036</v>
      </c>
      <c r="D249" s="40">
        <v>79.14</v>
      </c>
      <c r="E249" s="74"/>
      <c r="F249" s="75"/>
      <c r="G249" s="75"/>
      <c r="H249" s="75"/>
      <c r="I249" s="75"/>
      <c r="J249" s="76"/>
    </row>
    <row r="250" spans="2:10" x14ac:dyDescent="0.2">
      <c r="B250" s="60"/>
      <c r="C250" s="6">
        <v>2037</v>
      </c>
      <c r="D250" s="40">
        <v>79.14</v>
      </c>
      <c r="E250" s="74"/>
      <c r="F250" s="75"/>
      <c r="G250" s="75"/>
      <c r="H250" s="75"/>
      <c r="I250" s="75"/>
      <c r="J250" s="76"/>
    </row>
    <row r="251" spans="2:10" x14ac:dyDescent="0.2">
      <c r="B251" s="60"/>
      <c r="C251" s="6">
        <v>2038</v>
      </c>
      <c r="D251" s="40">
        <v>79.14</v>
      </c>
      <c r="E251" s="77"/>
      <c r="F251" s="78"/>
      <c r="G251" s="78"/>
      <c r="H251" s="78"/>
      <c r="I251" s="78"/>
      <c r="J251" s="79"/>
    </row>
    <row r="252" spans="2:10" ht="15" customHeight="1" x14ac:dyDescent="0.2">
      <c r="B252" s="80" t="s">
        <v>54</v>
      </c>
      <c r="C252" s="80"/>
      <c r="D252" s="80"/>
      <c r="E252" s="80"/>
      <c r="F252" s="80"/>
      <c r="G252" s="80"/>
      <c r="H252" s="80"/>
      <c r="I252" s="80"/>
      <c r="J252" s="80"/>
    </row>
    <row r="253" spans="2:10" x14ac:dyDescent="0.2">
      <c r="F253" s="1"/>
      <c r="G253" s="1"/>
    </row>
    <row r="254" spans="2:10" x14ac:dyDescent="0.2">
      <c r="B254" s="60" t="s">
        <v>53</v>
      </c>
      <c r="C254" s="6">
        <v>2023</v>
      </c>
      <c r="D254" s="40">
        <v>98.44</v>
      </c>
      <c r="E254" s="9">
        <v>45</v>
      </c>
      <c r="F254" s="8">
        <v>100000</v>
      </c>
      <c r="G254" s="7" t="s">
        <v>18</v>
      </c>
      <c r="H254" s="12">
        <v>89.63</v>
      </c>
      <c r="I254" s="13">
        <v>1</v>
      </c>
      <c r="J254" s="10">
        <f>((D254-(E254/I254))*F254*H254*I254)/1000000</f>
        <v>478.98271999999997</v>
      </c>
    </row>
    <row r="255" spans="2:10" x14ac:dyDescent="0.2">
      <c r="B255" s="60"/>
      <c r="C255" s="6">
        <v>2024</v>
      </c>
      <c r="D255" s="40">
        <v>97.97</v>
      </c>
      <c r="E255" s="9">
        <v>45</v>
      </c>
      <c r="F255" s="8">
        <v>100001</v>
      </c>
      <c r="G255" s="7" t="s">
        <v>18</v>
      </c>
      <c r="H255" s="12">
        <v>89.63</v>
      </c>
      <c r="I255" s="13">
        <v>1</v>
      </c>
      <c r="J255" s="10">
        <f t="shared" ref="J255:J269" si="22">((D255-(E255/I255))*F255*H255*I255)/1000000</f>
        <v>474.7748577010999</v>
      </c>
    </row>
    <row r="256" spans="2:10" x14ac:dyDescent="0.2">
      <c r="B256" s="60"/>
      <c r="C256" s="6">
        <v>2025</v>
      </c>
      <c r="D256" s="40">
        <v>96.95</v>
      </c>
      <c r="E256" s="9">
        <v>45</v>
      </c>
      <c r="F256" s="8">
        <v>100002</v>
      </c>
      <c r="G256" s="7" t="s">
        <v>18</v>
      </c>
      <c r="H256" s="12">
        <v>89.63</v>
      </c>
      <c r="I256" s="13">
        <v>1</v>
      </c>
      <c r="J256" s="10">
        <f t="shared" si="22"/>
        <v>465.63716255699995</v>
      </c>
    </row>
    <row r="257" spans="2:10" ht="12.75" customHeight="1" x14ac:dyDescent="0.2">
      <c r="B257" s="60"/>
      <c r="C257" s="6">
        <v>2026</v>
      </c>
      <c r="D257" s="40">
        <v>95.96</v>
      </c>
      <c r="E257" s="9">
        <v>45</v>
      </c>
      <c r="F257" s="8">
        <v>100003</v>
      </c>
      <c r="G257" s="7" t="s">
        <v>18</v>
      </c>
      <c r="H257" s="12">
        <v>89.63</v>
      </c>
      <c r="I257" s="13">
        <v>1</v>
      </c>
      <c r="J257" s="10">
        <f t="shared" si="22"/>
        <v>456.76818263439986</v>
      </c>
    </row>
    <row r="258" spans="2:10" x14ac:dyDescent="0.2">
      <c r="B258" s="60"/>
      <c r="C258" s="6">
        <v>2027</v>
      </c>
      <c r="D258" s="40">
        <v>94.97</v>
      </c>
      <c r="E258" s="9">
        <v>45</v>
      </c>
      <c r="F258" s="8">
        <v>100004</v>
      </c>
      <c r="G258" s="7" t="s">
        <v>18</v>
      </c>
      <c r="H258" s="12">
        <v>89.63</v>
      </c>
      <c r="I258" s="13">
        <v>1</v>
      </c>
      <c r="J258" s="10">
        <f t="shared" si="22"/>
        <v>447.89902524439998</v>
      </c>
    </row>
    <row r="259" spans="2:10" x14ac:dyDescent="0.2">
      <c r="B259" s="60"/>
      <c r="C259" s="6">
        <v>2028</v>
      </c>
      <c r="D259" s="40">
        <v>93.49</v>
      </c>
      <c r="E259" s="9">
        <v>45</v>
      </c>
      <c r="F259" s="8">
        <v>100005</v>
      </c>
      <c r="G259" s="7" t="s">
        <v>18</v>
      </c>
      <c r="H259" s="12">
        <v>89.63</v>
      </c>
      <c r="I259" s="13">
        <v>1</v>
      </c>
      <c r="J259" s="10">
        <f t="shared" si="22"/>
        <v>434.63760079349987</v>
      </c>
    </row>
    <row r="260" spans="2:10" x14ac:dyDescent="0.2">
      <c r="B260" s="60"/>
      <c r="C260" s="6">
        <v>2029</v>
      </c>
      <c r="D260" s="40">
        <v>92</v>
      </c>
      <c r="E260" s="9">
        <v>45</v>
      </c>
      <c r="F260" s="8">
        <v>100006</v>
      </c>
      <c r="G260" s="7" t="s">
        <v>18</v>
      </c>
      <c r="H260" s="12">
        <v>89.63</v>
      </c>
      <c r="I260" s="13">
        <v>1</v>
      </c>
      <c r="J260" s="10">
        <f t="shared" si="22"/>
        <v>421.28627565999994</v>
      </c>
    </row>
    <row r="261" spans="2:10" x14ac:dyDescent="0.2">
      <c r="B261" s="60"/>
      <c r="C261" s="6">
        <v>2030</v>
      </c>
      <c r="D261" s="40">
        <v>90.52</v>
      </c>
      <c r="E261" s="9">
        <v>45</v>
      </c>
      <c r="F261" s="8">
        <v>100007</v>
      </c>
      <c r="G261" s="7" t="s">
        <v>18</v>
      </c>
      <c r="H261" s="12">
        <v>89.63</v>
      </c>
      <c r="I261" s="13">
        <v>1</v>
      </c>
      <c r="J261" s="10">
        <f t="shared" si="22"/>
        <v>408.02431970319992</v>
      </c>
    </row>
    <row r="262" spans="2:10" x14ac:dyDescent="0.2">
      <c r="B262" s="60"/>
      <c r="C262" s="6">
        <v>2031</v>
      </c>
      <c r="D262" s="40">
        <v>89.04</v>
      </c>
      <c r="E262" s="9">
        <v>45</v>
      </c>
      <c r="F262" s="8">
        <v>100008</v>
      </c>
      <c r="G262" s="7" t="s">
        <v>18</v>
      </c>
      <c r="H262" s="12">
        <v>89.63</v>
      </c>
      <c r="I262" s="13">
        <v>1</v>
      </c>
      <c r="J262" s="10">
        <f t="shared" si="22"/>
        <v>394.76209844160002</v>
      </c>
    </row>
    <row r="263" spans="2:10" x14ac:dyDescent="0.2">
      <c r="B263" s="60"/>
      <c r="C263" s="6">
        <v>2032</v>
      </c>
      <c r="D263" s="40">
        <v>89.04</v>
      </c>
      <c r="E263" s="9">
        <v>45</v>
      </c>
      <c r="F263" s="8">
        <v>100009</v>
      </c>
      <c r="G263" s="7" t="s">
        <v>18</v>
      </c>
      <c r="H263" s="12">
        <v>89.63</v>
      </c>
      <c r="I263" s="13">
        <v>1</v>
      </c>
      <c r="J263" s="10">
        <f t="shared" si="22"/>
        <v>394.76604574679999</v>
      </c>
    </row>
    <row r="264" spans="2:10" x14ac:dyDescent="0.2">
      <c r="B264" s="60"/>
      <c r="C264" s="6">
        <v>2033</v>
      </c>
      <c r="D264" s="40">
        <v>89.04</v>
      </c>
      <c r="E264" s="9">
        <v>45</v>
      </c>
      <c r="F264" s="8">
        <v>100010</v>
      </c>
      <c r="G264" s="7" t="s">
        <v>18</v>
      </c>
      <c r="H264" s="12">
        <v>89.63</v>
      </c>
      <c r="I264" s="13">
        <v>1</v>
      </c>
      <c r="J264" s="10">
        <f t="shared" si="22"/>
        <v>394.76999305199996</v>
      </c>
    </row>
    <row r="265" spans="2:10" x14ac:dyDescent="0.2">
      <c r="B265" s="60"/>
      <c r="C265" s="6">
        <v>2034</v>
      </c>
      <c r="D265" s="40">
        <v>79.14</v>
      </c>
      <c r="E265" s="9">
        <v>45</v>
      </c>
      <c r="F265" s="8">
        <v>100011</v>
      </c>
      <c r="G265" s="7" t="s">
        <v>18</v>
      </c>
      <c r="H265" s="12">
        <v>89.63</v>
      </c>
      <c r="I265" s="13">
        <v>1</v>
      </c>
      <c r="J265" s="10">
        <f t="shared" si="22"/>
        <v>306.03047965019999</v>
      </c>
    </row>
    <row r="266" spans="2:10" x14ac:dyDescent="0.2">
      <c r="B266" s="60"/>
      <c r="C266" s="6">
        <v>2035</v>
      </c>
      <c r="D266" s="40">
        <v>79.14</v>
      </c>
      <c r="E266" s="9">
        <v>45</v>
      </c>
      <c r="F266" s="8">
        <v>100012</v>
      </c>
      <c r="G266" s="7" t="s">
        <v>18</v>
      </c>
      <c r="H266" s="12">
        <v>89.63</v>
      </c>
      <c r="I266" s="13">
        <v>1</v>
      </c>
      <c r="J266" s="10">
        <f t="shared" si="22"/>
        <v>306.03353961839997</v>
      </c>
    </row>
    <row r="267" spans="2:10" x14ac:dyDescent="0.2">
      <c r="B267" s="60"/>
      <c r="C267" s="6">
        <v>2036</v>
      </c>
      <c r="D267" s="40">
        <v>79.14</v>
      </c>
      <c r="E267" s="9">
        <v>45</v>
      </c>
      <c r="F267" s="8">
        <v>100013</v>
      </c>
      <c r="G267" s="7" t="s">
        <v>18</v>
      </c>
      <c r="H267" s="12">
        <v>89.63</v>
      </c>
      <c r="I267" s="13">
        <v>1</v>
      </c>
      <c r="J267" s="10">
        <f t="shared" si="22"/>
        <v>306.03659958659995</v>
      </c>
    </row>
    <row r="268" spans="2:10" x14ac:dyDescent="0.2">
      <c r="B268" s="60"/>
      <c r="C268" s="6">
        <v>2037</v>
      </c>
      <c r="D268" s="40">
        <v>79.14</v>
      </c>
      <c r="E268" s="9">
        <v>45</v>
      </c>
      <c r="F268" s="8">
        <v>100014</v>
      </c>
      <c r="G268" s="7" t="s">
        <v>18</v>
      </c>
      <c r="H268" s="12">
        <v>89.63</v>
      </c>
      <c r="I268" s="13">
        <v>1</v>
      </c>
      <c r="J268" s="10">
        <f t="shared" si="22"/>
        <v>306.03965955479998</v>
      </c>
    </row>
    <row r="269" spans="2:10" x14ac:dyDescent="0.2">
      <c r="B269" s="60"/>
      <c r="C269" s="6">
        <v>2038</v>
      </c>
      <c r="D269" s="40">
        <v>79.14</v>
      </c>
      <c r="E269" s="9">
        <v>45</v>
      </c>
      <c r="F269" s="8">
        <v>100015</v>
      </c>
      <c r="G269" s="7" t="s">
        <v>18</v>
      </c>
      <c r="H269" s="12">
        <v>89.63</v>
      </c>
      <c r="I269" s="13">
        <v>1</v>
      </c>
      <c r="J269" s="10">
        <f t="shared" si="22"/>
        <v>306.04271952300002</v>
      </c>
    </row>
    <row r="270" spans="2:10" x14ac:dyDescent="0.2">
      <c r="F270" s="1"/>
      <c r="G270" s="1"/>
    </row>
    <row r="271" spans="2:10" ht="12.75" customHeight="1" x14ac:dyDescent="0.2">
      <c r="B271" s="60" t="s">
        <v>55</v>
      </c>
      <c r="C271" s="6">
        <v>2023</v>
      </c>
      <c r="D271" s="40">
        <v>99.61</v>
      </c>
      <c r="E271" s="9">
        <v>50</v>
      </c>
      <c r="F271" s="8">
        <v>100000</v>
      </c>
      <c r="G271" s="7" t="s">
        <v>18</v>
      </c>
      <c r="H271" s="12">
        <v>126.37</v>
      </c>
      <c r="I271" s="13">
        <v>1</v>
      </c>
      <c r="J271" s="10">
        <f t="shared" ref="J271:J273" si="23">((D271-(E271/I271))*F271*H271*I271)/1000000</f>
        <v>626.92156999999997</v>
      </c>
    </row>
    <row r="272" spans="2:10" x14ac:dyDescent="0.2">
      <c r="B272" s="60"/>
      <c r="C272" s="6">
        <v>2024</v>
      </c>
      <c r="D272" s="40">
        <v>99.11</v>
      </c>
      <c r="E272" s="9">
        <v>50</v>
      </c>
      <c r="F272" s="8">
        <v>100000</v>
      </c>
      <c r="G272" s="7" t="s">
        <v>18</v>
      </c>
      <c r="H272" s="12">
        <v>126.37</v>
      </c>
      <c r="I272" s="13">
        <v>1</v>
      </c>
      <c r="J272" s="10">
        <f t="shared" si="23"/>
        <v>620.60307</v>
      </c>
    </row>
    <row r="273" spans="2:10" x14ac:dyDescent="0.2">
      <c r="B273" s="60"/>
      <c r="C273" s="6">
        <v>2025</v>
      </c>
      <c r="D273" s="40">
        <v>98.11</v>
      </c>
      <c r="E273" s="9">
        <v>50</v>
      </c>
      <c r="F273" s="8">
        <v>100000</v>
      </c>
      <c r="G273" s="7" t="s">
        <v>18</v>
      </c>
      <c r="H273" s="12">
        <v>126.37</v>
      </c>
      <c r="I273" s="13">
        <v>1</v>
      </c>
      <c r="J273" s="10">
        <f t="shared" si="23"/>
        <v>607.96606999999995</v>
      </c>
    </row>
    <row r="274" spans="2:10" x14ac:dyDescent="0.2">
      <c r="B274" s="60"/>
      <c r="C274" s="6">
        <v>2026</v>
      </c>
      <c r="D274" s="40">
        <v>97.11</v>
      </c>
      <c r="E274" s="9">
        <v>50</v>
      </c>
      <c r="F274" s="8">
        <v>100000</v>
      </c>
      <c r="G274" s="7" t="s">
        <v>18</v>
      </c>
      <c r="H274" s="12">
        <v>126.37</v>
      </c>
      <c r="I274" s="13">
        <v>1</v>
      </c>
      <c r="J274" s="10">
        <f t="shared" ref="J274:J280" si="24">((D274-(E274/I274))*F274*H274*I274)/1000000</f>
        <v>595.32907</v>
      </c>
    </row>
    <row r="275" spans="2:10" x14ac:dyDescent="0.2">
      <c r="B275" s="60"/>
      <c r="C275" s="6">
        <v>2027</v>
      </c>
      <c r="D275" s="40">
        <v>96.11</v>
      </c>
      <c r="E275" s="9">
        <v>50</v>
      </c>
      <c r="F275" s="8">
        <v>100000</v>
      </c>
      <c r="G275" s="7" t="s">
        <v>18</v>
      </c>
      <c r="H275" s="12">
        <v>126.37</v>
      </c>
      <c r="I275" s="13">
        <v>1</v>
      </c>
      <c r="J275" s="10">
        <f t="shared" si="24"/>
        <v>582.69206999999994</v>
      </c>
    </row>
    <row r="276" spans="2:10" x14ac:dyDescent="0.2">
      <c r="B276" s="60"/>
      <c r="C276" s="6">
        <v>2028</v>
      </c>
      <c r="D276" s="40">
        <v>94.6</v>
      </c>
      <c r="E276" s="9">
        <v>50</v>
      </c>
      <c r="F276" s="8">
        <v>100000</v>
      </c>
      <c r="G276" s="7" t="s">
        <v>18</v>
      </c>
      <c r="H276" s="12">
        <v>126.37</v>
      </c>
      <c r="I276" s="13">
        <v>1</v>
      </c>
      <c r="J276" s="10">
        <f t="shared" si="24"/>
        <v>563.61019999999985</v>
      </c>
    </row>
    <row r="277" spans="2:10" x14ac:dyDescent="0.2">
      <c r="B277" s="60"/>
      <c r="C277" s="6">
        <v>2029</v>
      </c>
      <c r="D277" s="40">
        <v>93.1</v>
      </c>
      <c r="E277" s="9">
        <v>50</v>
      </c>
      <c r="F277" s="8">
        <v>100000</v>
      </c>
      <c r="G277" s="7" t="s">
        <v>18</v>
      </c>
      <c r="H277" s="12">
        <v>126.37</v>
      </c>
      <c r="I277" s="13">
        <v>1</v>
      </c>
      <c r="J277" s="10">
        <f t="shared" si="24"/>
        <v>544.65469999999993</v>
      </c>
    </row>
    <row r="278" spans="2:10" x14ac:dyDescent="0.2">
      <c r="B278" s="60"/>
      <c r="C278" s="6">
        <v>2030</v>
      </c>
      <c r="D278" s="40">
        <v>91.6</v>
      </c>
      <c r="E278" s="9">
        <v>50</v>
      </c>
      <c r="F278" s="8">
        <v>100000</v>
      </c>
      <c r="G278" s="7" t="s">
        <v>18</v>
      </c>
      <c r="H278" s="12">
        <v>126.37</v>
      </c>
      <c r="I278" s="13">
        <v>1</v>
      </c>
      <c r="J278" s="10">
        <f t="shared" si="24"/>
        <v>525.69919999999991</v>
      </c>
    </row>
    <row r="279" spans="2:10" x14ac:dyDescent="0.2">
      <c r="B279" s="60"/>
      <c r="C279" s="6">
        <v>2031</v>
      </c>
      <c r="D279" s="40">
        <v>90.1</v>
      </c>
      <c r="E279" s="9">
        <v>50</v>
      </c>
      <c r="F279" s="8">
        <v>100000</v>
      </c>
      <c r="G279" s="7" t="s">
        <v>18</v>
      </c>
      <c r="H279" s="12">
        <v>126.37</v>
      </c>
      <c r="I279" s="13">
        <v>1</v>
      </c>
      <c r="J279" s="10">
        <f t="shared" si="24"/>
        <v>506.74369999999993</v>
      </c>
    </row>
    <row r="280" spans="2:10" x14ac:dyDescent="0.2">
      <c r="B280" s="60"/>
      <c r="C280" s="6">
        <v>2032</v>
      </c>
      <c r="D280" s="40">
        <v>90.1</v>
      </c>
      <c r="E280" s="9">
        <v>50</v>
      </c>
      <c r="F280" s="8">
        <v>100000</v>
      </c>
      <c r="G280" s="7" t="s">
        <v>18</v>
      </c>
      <c r="H280" s="12">
        <v>126.37</v>
      </c>
      <c r="I280" s="13">
        <v>1</v>
      </c>
      <c r="J280" s="10">
        <f t="shared" si="24"/>
        <v>506.74369999999993</v>
      </c>
    </row>
    <row r="281" spans="2:10" x14ac:dyDescent="0.2">
      <c r="B281" s="60"/>
      <c r="C281" s="6">
        <v>2033</v>
      </c>
      <c r="D281" s="40">
        <v>90.1</v>
      </c>
      <c r="E281" s="9">
        <v>50</v>
      </c>
      <c r="F281" s="8">
        <v>100000</v>
      </c>
      <c r="G281" s="7" t="s">
        <v>18</v>
      </c>
      <c r="H281" s="12">
        <v>126.37</v>
      </c>
      <c r="I281" s="13">
        <v>1</v>
      </c>
      <c r="J281" s="10">
        <f t="shared" ref="J281:J286" si="25">((D281-(E281/I281))*F281*H281*I281)/1000000</f>
        <v>506.74369999999993</v>
      </c>
    </row>
    <row r="282" spans="2:10" x14ac:dyDescent="0.2">
      <c r="B282" s="60"/>
      <c r="C282" s="6">
        <v>2034</v>
      </c>
      <c r="D282" s="40">
        <v>80.09</v>
      </c>
      <c r="E282" s="9">
        <v>50</v>
      </c>
      <c r="F282" s="8">
        <v>100000</v>
      </c>
      <c r="G282" s="7" t="s">
        <v>18</v>
      </c>
      <c r="H282" s="12">
        <v>126.37</v>
      </c>
      <c r="I282" s="13">
        <v>1</v>
      </c>
      <c r="J282" s="10">
        <f t="shared" si="25"/>
        <v>380.24733000000003</v>
      </c>
    </row>
    <row r="283" spans="2:10" x14ac:dyDescent="0.2">
      <c r="B283" s="60"/>
      <c r="C283" s="6">
        <v>2035</v>
      </c>
      <c r="D283" s="40">
        <v>80.09</v>
      </c>
      <c r="E283" s="9">
        <v>50</v>
      </c>
      <c r="F283" s="8">
        <v>100000</v>
      </c>
      <c r="G283" s="7" t="s">
        <v>18</v>
      </c>
      <c r="H283" s="12">
        <v>126.37</v>
      </c>
      <c r="I283" s="13">
        <v>1</v>
      </c>
      <c r="J283" s="10">
        <f t="shared" si="25"/>
        <v>380.24733000000003</v>
      </c>
    </row>
    <row r="284" spans="2:10" x14ac:dyDescent="0.2">
      <c r="B284" s="60"/>
      <c r="C284" s="6">
        <v>2036</v>
      </c>
      <c r="D284" s="40">
        <v>80.09</v>
      </c>
      <c r="E284" s="9">
        <v>50</v>
      </c>
      <c r="F284" s="8">
        <v>100000</v>
      </c>
      <c r="G284" s="7" t="s">
        <v>18</v>
      </c>
      <c r="H284" s="12">
        <v>126.37</v>
      </c>
      <c r="I284" s="13">
        <v>1</v>
      </c>
      <c r="J284" s="10">
        <f t="shared" si="25"/>
        <v>380.24733000000003</v>
      </c>
    </row>
    <row r="285" spans="2:10" x14ac:dyDescent="0.2">
      <c r="B285" s="60"/>
      <c r="C285" s="6">
        <v>2037</v>
      </c>
      <c r="D285" s="40">
        <v>80.09</v>
      </c>
      <c r="E285" s="9">
        <v>50</v>
      </c>
      <c r="F285" s="8">
        <v>100000</v>
      </c>
      <c r="G285" s="7" t="s">
        <v>18</v>
      </c>
      <c r="H285" s="12">
        <v>126.37</v>
      </c>
      <c r="I285" s="13">
        <v>1</v>
      </c>
      <c r="J285" s="10">
        <f t="shared" si="25"/>
        <v>380.24733000000003</v>
      </c>
    </row>
    <row r="286" spans="2:10" x14ac:dyDescent="0.2">
      <c r="B286" s="60"/>
      <c r="C286" s="6">
        <v>2038</v>
      </c>
      <c r="D286" s="40">
        <v>80.09</v>
      </c>
      <c r="E286" s="9">
        <v>50</v>
      </c>
      <c r="F286" s="8">
        <v>100000</v>
      </c>
      <c r="G286" s="7" t="s">
        <v>18</v>
      </c>
      <c r="H286" s="12">
        <v>126.37</v>
      </c>
      <c r="I286" s="13">
        <v>1</v>
      </c>
      <c r="J286" s="10">
        <f t="shared" si="25"/>
        <v>380.24733000000003</v>
      </c>
    </row>
    <row r="287" spans="2:10" customFormat="1" ht="15" x14ac:dyDescent="0.25"/>
    <row r="288" spans="2:10" x14ac:dyDescent="0.2">
      <c r="B288" s="60" t="s">
        <v>63</v>
      </c>
      <c r="C288" s="6">
        <v>2023</v>
      </c>
      <c r="D288" s="40">
        <v>98.44</v>
      </c>
      <c r="E288" s="9">
        <v>112.76</v>
      </c>
      <c r="F288" s="8">
        <v>10000</v>
      </c>
      <c r="G288" s="7" t="s">
        <v>41</v>
      </c>
      <c r="H288" s="12">
        <v>120</v>
      </c>
      <c r="I288" s="13">
        <v>2.5</v>
      </c>
      <c r="J288" s="10">
        <f>((D288-(E288/I288))*F288*H288*I288)/1000000</f>
        <v>160.00800000000001</v>
      </c>
    </row>
    <row r="289" spans="2:10" x14ac:dyDescent="0.2">
      <c r="B289" s="60"/>
      <c r="C289" s="6">
        <v>2024</v>
      </c>
      <c r="D289" s="40">
        <v>97.97</v>
      </c>
      <c r="E289" s="9">
        <v>112.76</v>
      </c>
      <c r="F289" s="8">
        <v>10000</v>
      </c>
      <c r="G289" s="7" t="s">
        <v>41</v>
      </c>
      <c r="H289" s="12">
        <v>120</v>
      </c>
      <c r="I289" s="13">
        <v>2.5</v>
      </c>
      <c r="J289" s="10">
        <f t="shared" ref="J289:J297" si="26">((D289-(E289/I289))*F289*H289*I289)/1000000</f>
        <v>158.59800000000001</v>
      </c>
    </row>
    <row r="290" spans="2:10" x14ac:dyDescent="0.2">
      <c r="B290" s="60"/>
      <c r="C290" s="6">
        <v>2025</v>
      </c>
      <c r="D290" s="40">
        <v>96.95</v>
      </c>
      <c r="E290" s="9">
        <v>112.76</v>
      </c>
      <c r="F290" s="8">
        <v>10000</v>
      </c>
      <c r="G290" s="7" t="s">
        <v>41</v>
      </c>
      <c r="H290" s="12">
        <v>120</v>
      </c>
      <c r="I290" s="13">
        <v>2.5</v>
      </c>
      <c r="J290" s="10">
        <f t="shared" si="26"/>
        <v>155.53800000000004</v>
      </c>
    </row>
    <row r="291" spans="2:10" x14ac:dyDescent="0.2">
      <c r="B291" s="60"/>
      <c r="C291" s="6">
        <v>2026</v>
      </c>
      <c r="D291" s="40">
        <v>95.96</v>
      </c>
      <c r="E291" s="9">
        <v>112.76</v>
      </c>
      <c r="F291" s="8">
        <v>10000</v>
      </c>
      <c r="G291" s="7" t="s">
        <v>41</v>
      </c>
      <c r="H291" s="12">
        <v>120</v>
      </c>
      <c r="I291" s="13">
        <v>2.5</v>
      </c>
      <c r="J291" s="10">
        <f t="shared" si="26"/>
        <v>152.56799999999998</v>
      </c>
    </row>
    <row r="292" spans="2:10" x14ac:dyDescent="0.2">
      <c r="B292" s="60"/>
      <c r="C292" s="6">
        <v>2027</v>
      </c>
      <c r="D292" s="40">
        <v>94.97</v>
      </c>
      <c r="E292" s="9">
        <v>112.76</v>
      </c>
      <c r="F292" s="8">
        <v>10000</v>
      </c>
      <c r="G292" s="7" t="s">
        <v>41</v>
      </c>
      <c r="H292" s="12">
        <v>120</v>
      </c>
      <c r="I292" s="13">
        <v>2.5</v>
      </c>
      <c r="J292" s="10">
        <f t="shared" si="26"/>
        <v>149.59800000000001</v>
      </c>
    </row>
    <row r="293" spans="2:10" x14ac:dyDescent="0.2">
      <c r="B293" s="60"/>
      <c r="C293" s="6">
        <v>2028</v>
      </c>
      <c r="D293" s="40">
        <v>93.49</v>
      </c>
      <c r="E293" s="9">
        <v>112.76</v>
      </c>
      <c r="F293" s="8">
        <v>10000</v>
      </c>
      <c r="G293" s="7" t="s">
        <v>41</v>
      </c>
      <c r="H293" s="12">
        <v>120</v>
      </c>
      <c r="I293" s="13">
        <v>2.5</v>
      </c>
      <c r="J293" s="10">
        <f t="shared" si="26"/>
        <v>145.15799999999996</v>
      </c>
    </row>
    <row r="294" spans="2:10" x14ac:dyDescent="0.2">
      <c r="B294" s="60"/>
      <c r="C294" s="6">
        <v>2029</v>
      </c>
      <c r="D294" s="40">
        <v>92</v>
      </c>
      <c r="E294" s="9">
        <v>112.76</v>
      </c>
      <c r="F294" s="8">
        <v>10000</v>
      </c>
      <c r="G294" s="7" t="s">
        <v>41</v>
      </c>
      <c r="H294" s="12">
        <v>120</v>
      </c>
      <c r="I294" s="13">
        <v>2.5</v>
      </c>
      <c r="J294" s="10">
        <f t="shared" si="26"/>
        <v>140.68799999999999</v>
      </c>
    </row>
    <row r="295" spans="2:10" x14ac:dyDescent="0.2">
      <c r="B295" s="60"/>
      <c r="C295" s="6">
        <v>2030</v>
      </c>
      <c r="D295" s="40">
        <v>90.52</v>
      </c>
      <c r="E295" s="9">
        <v>112.76</v>
      </c>
      <c r="F295" s="8">
        <v>10000</v>
      </c>
      <c r="G295" s="7" t="s">
        <v>41</v>
      </c>
      <c r="H295" s="12">
        <v>120</v>
      </c>
      <c r="I295" s="13">
        <v>2.5</v>
      </c>
      <c r="J295" s="10">
        <f t="shared" si="26"/>
        <v>136.24799999999996</v>
      </c>
    </row>
    <row r="296" spans="2:10" x14ac:dyDescent="0.2">
      <c r="B296" s="60"/>
      <c r="C296" s="6">
        <v>2031</v>
      </c>
      <c r="D296" s="40">
        <v>89.04</v>
      </c>
      <c r="E296" s="9">
        <v>112.76</v>
      </c>
      <c r="F296" s="8">
        <v>10000</v>
      </c>
      <c r="G296" s="7" t="s">
        <v>41</v>
      </c>
      <c r="H296" s="12">
        <v>120</v>
      </c>
      <c r="I296" s="13">
        <v>2.5</v>
      </c>
      <c r="J296" s="10">
        <f t="shared" si="26"/>
        <v>131.80800000000002</v>
      </c>
    </row>
    <row r="297" spans="2:10" x14ac:dyDescent="0.2">
      <c r="B297" s="60"/>
      <c r="C297" s="6">
        <v>2032</v>
      </c>
      <c r="D297" s="40">
        <v>89.04</v>
      </c>
      <c r="E297" s="9">
        <v>112.76</v>
      </c>
      <c r="F297" s="8">
        <v>10000</v>
      </c>
      <c r="G297" s="7" t="s">
        <v>41</v>
      </c>
      <c r="H297" s="12">
        <v>120</v>
      </c>
      <c r="I297" s="13">
        <v>2.5</v>
      </c>
      <c r="J297" s="10">
        <f t="shared" si="26"/>
        <v>131.80800000000002</v>
      </c>
    </row>
    <row r="298" spans="2:10" x14ac:dyDescent="0.2">
      <c r="B298" s="60"/>
      <c r="C298" s="6">
        <v>2033</v>
      </c>
      <c r="D298" s="40">
        <v>89.04</v>
      </c>
      <c r="E298" s="9">
        <v>112.76</v>
      </c>
      <c r="F298" s="8">
        <v>10000</v>
      </c>
      <c r="G298" s="7" t="s">
        <v>41</v>
      </c>
      <c r="H298" s="12">
        <v>120</v>
      </c>
      <c r="I298" s="13">
        <v>2.5</v>
      </c>
      <c r="J298" s="10">
        <f t="shared" ref="J298:J303" si="27">((D298-(E298/I298))*F298*H298*I298)/1000000</f>
        <v>131.80800000000002</v>
      </c>
    </row>
    <row r="299" spans="2:10" x14ac:dyDescent="0.2">
      <c r="B299" s="60"/>
      <c r="C299" s="6">
        <v>2034</v>
      </c>
      <c r="D299" s="40">
        <v>79.14</v>
      </c>
      <c r="E299" s="9">
        <v>112.76</v>
      </c>
      <c r="F299" s="8">
        <v>10000</v>
      </c>
      <c r="G299" s="7" t="s">
        <v>41</v>
      </c>
      <c r="H299" s="12">
        <v>120</v>
      </c>
      <c r="I299" s="13">
        <v>2.5</v>
      </c>
      <c r="J299" s="10">
        <f t="shared" si="27"/>
        <v>102.108</v>
      </c>
    </row>
    <row r="300" spans="2:10" x14ac:dyDescent="0.2">
      <c r="B300" s="60"/>
      <c r="C300" s="6">
        <v>2035</v>
      </c>
      <c r="D300" s="40">
        <v>79.14</v>
      </c>
      <c r="E300" s="9">
        <v>112.76</v>
      </c>
      <c r="F300" s="8">
        <v>10000</v>
      </c>
      <c r="G300" s="7" t="s">
        <v>41</v>
      </c>
      <c r="H300" s="12">
        <v>120</v>
      </c>
      <c r="I300" s="13">
        <v>2.5</v>
      </c>
      <c r="J300" s="10">
        <f t="shared" si="27"/>
        <v>102.108</v>
      </c>
    </row>
    <row r="301" spans="2:10" x14ac:dyDescent="0.2">
      <c r="B301" s="60"/>
      <c r="C301" s="6">
        <v>2036</v>
      </c>
      <c r="D301" s="40">
        <v>79.14</v>
      </c>
      <c r="E301" s="9">
        <v>112.76</v>
      </c>
      <c r="F301" s="8">
        <v>10000</v>
      </c>
      <c r="G301" s="7" t="s">
        <v>41</v>
      </c>
      <c r="H301" s="12">
        <v>120</v>
      </c>
      <c r="I301" s="13">
        <v>2.5</v>
      </c>
      <c r="J301" s="10">
        <f t="shared" si="27"/>
        <v>102.108</v>
      </c>
    </row>
    <row r="302" spans="2:10" x14ac:dyDescent="0.2">
      <c r="B302" s="60"/>
      <c r="C302" s="6">
        <v>2037</v>
      </c>
      <c r="D302" s="40">
        <v>79.14</v>
      </c>
      <c r="E302" s="9">
        <v>112.76</v>
      </c>
      <c r="F302" s="8">
        <v>10000</v>
      </c>
      <c r="G302" s="7" t="s">
        <v>41</v>
      </c>
      <c r="H302" s="12">
        <v>120</v>
      </c>
      <c r="I302" s="13">
        <v>2.5</v>
      </c>
      <c r="J302" s="10">
        <f t="shared" si="27"/>
        <v>102.108</v>
      </c>
    </row>
    <row r="303" spans="2:10" x14ac:dyDescent="0.2">
      <c r="B303" s="60"/>
      <c r="C303" s="6">
        <v>2038</v>
      </c>
      <c r="D303" s="40">
        <v>79.14</v>
      </c>
      <c r="E303" s="9">
        <v>112.76</v>
      </c>
      <c r="F303" s="8">
        <v>10000</v>
      </c>
      <c r="G303" s="7" t="s">
        <v>41</v>
      </c>
      <c r="H303" s="12">
        <v>120</v>
      </c>
      <c r="I303" s="13">
        <v>2.5</v>
      </c>
      <c r="J303" s="10">
        <f t="shared" si="27"/>
        <v>102.108</v>
      </c>
    </row>
    <row r="304" spans="2:10" x14ac:dyDescent="0.2">
      <c r="B304" s="19"/>
      <c r="C304" s="19"/>
      <c r="D304" s="19"/>
      <c r="E304" s="19"/>
      <c r="F304" s="22"/>
      <c r="G304" s="22"/>
      <c r="H304" s="19"/>
      <c r="I304" s="19"/>
      <c r="J304" s="19"/>
    </row>
    <row r="305" spans="2:10" x14ac:dyDescent="0.2">
      <c r="B305" s="60" t="s">
        <v>62</v>
      </c>
      <c r="C305" s="6">
        <v>2023</v>
      </c>
      <c r="D305" s="40">
        <v>99.61</v>
      </c>
      <c r="E305" s="9">
        <v>112.76</v>
      </c>
      <c r="F305" s="8">
        <v>10000</v>
      </c>
      <c r="G305" s="7" t="s">
        <v>41</v>
      </c>
      <c r="H305" s="12">
        <v>120</v>
      </c>
      <c r="I305" s="13">
        <v>1.9</v>
      </c>
      <c r="J305" s="10">
        <f>((D305-(E305/I305))*F305*H305*I305)/1000000</f>
        <v>91.7988</v>
      </c>
    </row>
    <row r="306" spans="2:10" x14ac:dyDescent="0.2">
      <c r="B306" s="60"/>
      <c r="C306" s="6">
        <v>2024</v>
      </c>
      <c r="D306" s="40">
        <v>99.11</v>
      </c>
      <c r="E306" s="9">
        <v>112.76</v>
      </c>
      <c r="F306" s="8">
        <v>10000</v>
      </c>
      <c r="G306" s="7" t="s">
        <v>41</v>
      </c>
      <c r="H306" s="12">
        <v>120</v>
      </c>
      <c r="I306" s="13">
        <v>1.9</v>
      </c>
      <c r="J306" s="10">
        <f t="shared" ref="J306:J320" si="28">((D306-(E306/I306))*F306*H306*I306)/1000000</f>
        <v>90.658799999999999</v>
      </c>
    </row>
    <row r="307" spans="2:10" x14ac:dyDescent="0.2">
      <c r="B307" s="60"/>
      <c r="C307" s="6">
        <v>2025</v>
      </c>
      <c r="D307" s="40">
        <v>98.11</v>
      </c>
      <c r="E307" s="9">
        <v>112.76</v>
      </c>
      <c r="F307" s="8">
        <v>10000</v>
      </c>
      <c r="G307" s="7" t="s">
        <v>41</v>
      </c>
      <c r="H307" s="12">
        <v>120</v>
      </c>
      <c r="I307" s="13">
        <v>1.9</v>
      </c>
      <c r="J307" s="10">
        <f t="shared" si="28"/>
        <v>88.378799999999998</v>
      </c>
    </row>
    <row r="308" spans="2:10" x14ac:dyDescent="0.2">
      <c r="B308" s="60"/>
      <c r="C308" s="6">
        <v>2026</v>
      </c>
      <c r="D308" s="40">
        <v>97.11</v>
      </c>
      <c r="E308" s="9">
        <v>112.76</v>
      </c>
      <c r="F308" s="8">
        <v>10000</v>
      </c>
      <c r="G308" s="7" t="s">
        <v>41</v>
      </c>
      <c r="H308" s="12">
        <v>120</v>
      </c>
      <c r="I308" s="13">
        <v>1.9</v>
      </c>
      <c r="J308" s="10">
        <f t="shared" si="28"/>
        <v>86.098799999999997</v>
      </c>
    </row>
    <row r="309" spans="2:10" x14ac:dyDescent="0.2">
      <c r="B309" s="60"/>
      <c r="C309" s="6">
        <v>2027</v>
      </c>
      <c r="D309" s="40">
        <v>96.11</v>
      </c>
      <c r="E309" s="9">
        <v>112.76</v>
      </c>
      <c r="F309" s="8">
        <v>10000</v>
      </c>
      <c r="G309" s="7" t="s">
        <v>41</v>
      </c>
      <c r="H309" s="12">
        <v>120</v>
      </c>
      <c r="I309" s="13">
        <v>1.9</v>
      </c>
      <c r="J309" s="10">
        <f t="shared" si="28"/>
        <v>83.818799999999996</v>
      </c>
    </row>
    <row r="310" spans="2:10" x14ac:dyDescent="0.2">
      <c r="B310" s="60"/>
      <c r="C310" s="6">
        <v>2028</v>
      </c>
      <c r="D310" s="40">
        <v>94.6</v>
      </c>
      <c r="E310" s="9">
        <v>112.76</v>
      </c>
      <c r="F310" s="8">
        <v>10000</v>
      </c>
      <c r="G310" s="7" t="s">
        <v>41</v>
      </c>
      <c r="H310" s="12">
        <v>120</v>
      </c>
      <c r="I310" s="13">
        <v>1.9</v>
      </c>
      <c r="J310" s="10">
        <f t="shared" si="28"/>
        <v>80.375999999999991</v>
      </c>
    </row>
    <row r="311" spans="2:10" x14ac:dyDescent="0.2">
      <c r="B311" s="60"/>
      <c r="C311" s="6">
        <v>2029</v>
      </c>
      <c r="D311" s="40">
        <v>93.1</v>
      </c>
      <c r="E311" s="9">
        <v>112.76</v>
      </c>
      <c r="F311" s="8">
        <v>10000</v>
      </c>
      <c r="G311" s="7" t="s">
        <v>41</v>
      </c>
      <c r="H311" s="12">
        <v>120</v>
      </c>
      <c r="I311" s="13">
        <v>1.9</v>
      </c>
      <c r="J311" s="10">
        <f t="shared" si="28"/>
        <v>76.955999999999989</v>
      </c>
    </row>
    <row r="312" spans="2:10" x14ac:dyDescent="0.2">
      <c r="B312" s="60"/>
      <c r="C312" s="6">
        <v>2030</v>
      </c>
      <c r="D312" s="40">
        <v>91.6</v>
      </c>
      <c r="E312" s="9">
        <v>112.76</v>
      </c>
      <c r="F312" s="8">
        <v>10000</v>
      </c>
      <c r="G312" s="7" t="s">
        <v>41</v>
      </c>
      <c r="H312" s="12">
        <v>120</v>
      </c>
      <c r="I312" s="13">
        <v>1.9</v>
      </c>
      <c r="J312" s="10">
        <f t="shared" si="28"/>
        <v>73.535999999999987</v>
      </c>
    </row>
    <row r="313" spans="2:10" x14ac:dyDescent="0.2">
      <c r="B313" s="60"/>
      <c r="C313" s="6">
        <v>2031</v>
      </c>
      <c r="D313" s="40">
        <v>90.1</v>
      </c>
      <c r="E313" s="9">
        <v>112.76</v>
      </c>
      <c r="F313" s="8">
        <v>10000</v>
      </c>
      <c r="G313" s="7" t="s">
        <v>41</v>
      </c>
      <c r="H313" s="12">
        <v>120</v>
      </c>
      <c r="I313" s="13">
        <v>1.9</v>
      </c>
      <c r="J313" s="10">
        <f t="shared" si="28"/>
        <v>70.115999999999985</v>
      </c>
    </row>
    <row r="314" spans="2:10" x14ac:dyDescent="0.2">
      <c r="B314" s="60"/>
      <c r="C314" s="6">
        <v>2032</v>
      </c>
      <c r="D314" s="40">
        <v>90.1</v>
      </c>
      <c r="E314" s="9">
        <v>112.76</v>
      </c>
      <c r="F314" s="8">
        <v>10000</v>
      </c>
      <c r="G314" s="7" t="s">
        <v>41</v>
      </c>
      <c r="H314" s="12">
        <v>120</v>
      </c>
      <c r="I314" s="13">
        <v>1.9</v>
      </c>
      <c r="J314" s="10">
        <f t="shared" si="28"/>
        <v>70.115999999999985</v>
      </c>
    </row>
    <row r="315" spans="2:10" x14ac:dyDescent="0.2">
      <c r="B315" s="60"/>
      <c r="C315" s="6">
        <v>2033</v>
      </c>
      <c r="D315" s="40">
        <v>90.1</v>
      </c>
      <c r="E315" s="9">
        <v>112.76</v>
      </c>
      <c r="F315" s="8">
        <v>10000</v>
      </c>
      <c r="G315" s="7" t="s">
        <v>41</v>
      </c>
      <c r="H315" s="12">
        <v>120</v>
      </c>
      <c r="I315" s="13">
        <v>1.9</v>
      </c>
      <c r="J315" s="10">
        <f t="shared" si="28"/>
        <v>70.115999999999985</v>
      </c>
    </row>
    <row r="316" spans="2:10" x14ac:dyDescent="0.2">
      <c r="B316" s="60"/>
      <c r="C316" s="6">
        <v>2034</v>
      </c>
      <c r="D316" s="40">
        <v>80.09</v>
      </c>
      <c r="E316" s="9">
        <v>112.76</v>
      </c>
      <c r="F316" s="8">
        <v>10000</v>
      </c>
      <c r="G316" s="7" t="s">
        <v>41</v>
      </c>
      <c r="H316" s="12">
        <v>120</v>
      </c>
      <c r="I316" s="13">
        <v>1.9</v>
      </c>
      <c r="J316" s="10">
        <f t="shared" si="28"/>
        <v>47.293199999999999</v>
      </c>
    </row>
    <row r="317" spans="2:10" x14ac:dyDescent="0.2">
      <c r="B317" s="60"/>
      <c r="C317" s="6">
        <v>2035</v>
      </c>
      <c r="D317" s="40">
        <v>80.09</v>
      </c>
      <c r="E317" s="9">
        <v>112.76</v>
      </c>
      <c r="F317" s="8">
        <v>10000</v>
      </c>
      <c r="G317" s="7" t="s">
        <v>41</v>
      </c>
      <c r="H317" s="12">
        <v>120</v>
      </c>
      <c r="I317" s="13">
        <v>1.9</v>
      </c>
      <c r="J317" s="10">
        <f t="shared" si="28"/>
        <v>47.293199999999999</v>
      </c>
    </row>
    <row r="318" spans="2:10" x14ac:dyDescent="0.2">
      <c r="B318" s="60"/>
      <c r="C318" s="6">
        <v>2036</v>
      </c>
      <c r="D318" s="40">
        <v>80.09</v>
      </c>
      <c r="E318" s="9">
        <v>112.76</v>
      </c>
      <c r="F318" s="8">
        <v>10000</v>
      </c>
      <c r="G318" s="7" t="s">
        <v>41</v>
      </c>
      <c r="H318" s="12">
        <v>120</v>
      </c>
      <c r="I318" s="13">
        <v>1.9</v>
      </c>
      <c r="J318" s="10">
        <f t="shared" si="28"/>
        <v>47.293199999999999</v>
      </c>
    </row>
    <row r="319" spans="2:10" x14ac:dyDescent="0.2">
      <c r="B319" s="60"/>
      <c r="C319" s="6">
        <v>2037</v>
      </c>
      <c r="D319" s="40">
        <v>80.09</v>
      </c>
      <c r="E319" s="9">
        <v>112.76</v>
      </c>
      <c r="F319" s="8">
        <v>10000</v>
      </c>
      <c r="G319" s="7" t="s">
        <v>41</v>
      </c>
      <c r="H319" s="12">
        <v>120</v>
      </c>
      <c r="I319" s="13">
        <v>1.9</v>
      </c>
      <c r="J319" s="10">
        <f t="shared" si="28"/>
        <v>47.293199999999999</v>
      </c>
    </row>
    <row r="320" spans="2:10" x14ac:dyDescent="0.2">
      <c r="B320" s="60"/>
      <c r="C320" s="6">
        <v>2038</v>
      </c>
      <c r="D320" s="40">
        <v>80.09</v>
      </c>
      <c r="E320" s="9">
        <v>112.76</v>
      </c>
      <c r="F320" s="8">
        <v>10000</v>
      </c>
      <c r="G320" s="7" t="s">
        <v>41</v>
      </c>
      <c r="H320" s="12">
        <v>120</v>
      </c>
      <c r="I320" s="13">
        <v>1.9</v>
      </c>
      <c r="J320" s="10">
        <f t="shared" si="28"/>
        <v>47.293199999999999</v>
      </c>
    </row>
    <row r="321" spans="2:10" x14ac:dyDescent="0.2">
      <c r="B321" s="5"/>
      <c r="D321" s="45"/>
      <c r="E321" s="46"/>
      <c r="F321" s="42"/>
      <c r="G321" s="43"/>
      <c r="H321" s="47"/>
      <c r="I321" s="48"/>
      <c r="J321" s="44"/>
    </row>
    <row r="322" spans="2:10" x14ac:dyDescent="0.2">
      <c r="B322" s="60" t="s">
        <v>61</v>
      </c>
      <c r="C322" s="6">
        <v>2023</v>
      </c>
      <c r="D322" s="40">
        <v>99.61</v>
      </c>
      <c r="E322" s="9">
        <v>112.76</v>
      </c>
      <c r="F322" s="8">
        <v>10000</v>
      </c>
      <c r="G322" s="7" t="s">
        <v>41</v>
      </c>
      <c r="H322" s="12">
        <v>120</v>
      </c>
      <c r="I322" s="13">
        <v>2.1</v>
      </c>
      <c r="J322" s="10">
        <f>((D322-(E322/I322))*F322*H322*I322)/1000000</f>
        <v>115.7052</v>
      </c>
    </row>
    <row r="323" spans="2:10" x14ac:dyDescent="0.2">
      <c r="B323" s="60"/>
      <c r="C323" s="6">
        <v>2024</v>
      </c>
      <c r="D323" s="40">
        <v>99.11</v>
      </c>
      <c r="E323" s="9">
        <v>112.76</v>
      </c>
      <c r="F323" s="8">
        <v>10000</v>
      </c>
      <c r="G323" s="7" t="s">
        <v>41</v>
      </c>
      <c r="H323" s="12">
        <v>120</v>
      </c>
      <c r="I323" s="13">
        <v>2.1</v>
      </c>
      <c r="J323" s="10">
        <f t="shared" ref="J323:J337" si="29">((D323-(E323/I323))*F323*H323*I323)/1000000</f>
        <v>114.4452</v>
      </c>
    </row>
    <row r="324" spans="2:10" x14ac:dyDescent="0.2">
      <c r="B324" s="60"/>
      <c r="C324" s="6">
        <v>2025</v>
      </c>
      <c r="D324" s="40">
        <v>98.11</v>
      </c>
      <c r="E324" s="9">
        <v>112.76</v>
      </c>
      <c r="F324" s="8">
        <v>10000</v>
      </c>
      <c r="G324" s="7" t="s">
        <v>41</v>
      </c>
      <c r="H324" s="12">
        <v>120</v>
      </c>
      <c r="I324" s="13">
        <v>2.1</v>
      </c>
      <c r="J324" s="10">
        <f t="shared" si="29"/>
        <v>111.9252</v>
      </c>
    </row>
    <row r="325" spans="2:10" x14ac:dyDescent="0.2">
      <c r="B325" s="60"/>
      <c r="C325" s="6">
        <v>2026</v>
      </c>
      <c r="D325" s="40">
        <v>97.11</v>
      </c>
      <c r="E325" s="9">
        <v>112.76</v>
      </c>
      <c r="F325" s="8">
        <v>10000</v>
      </c>
      <c r="G325" s="7" t="s">
        <v>41</v>
      </c>
      <c r="H325" s="12">
        <v>120</v>
      </c>
      <c r="I325" s="13">
        <v>2.1</v>
      </c>
      <c r="J325" s="10">
        <f t="shared" si="29"/>
        <v>109.40519999999999</v>
      </c>
    </row>
    <row r="326" spans="2:10" x14ac:dyDescent="0.2">
      <c r="B326" s="60"/>
      <c r="C326" s="6">
        <v>2027</v>
      </c>
      <c r="D326" s="40">
        <v>96.11</v>
      </c>
      <c r="E326" s="9">
        <v>112.76</v>
      </c>
      <c r="F326" s="8">
        <v>10000</v>
      </c>
      <c r="G326" s="7" t="s">
        <v>41</v>
      </c>
      <c r="H326" s="12">
        <v>120</v>
      </c>
      <c r="I326" s="13">
        <v>2.1</v>
      </c>
      <c r="J326" s="10">
        <f t="shared" si="29"/>
        <v>106.8852</v>
      </c>
    </row>
    <row r="327" spans="2:10" x14ac:dyDescent="0.2">
      <c r="B327" s="60"/>
      <c r="C327" s="6">
        <v>2028</v>
      </c>
      <c r="D327" s="40">
        <v>94.6</v>
      </c>
      <c r="E327" s="9">
        <v>112.76</v>
      </c>
      <c r="F327" s="8">
        <v>10000</v>
      </c>
      <c r="G327" s="7" t="s">
        <v>41</v>
      </c>
      <c r="H327" s="12">
        <v>120</v>
      </c>
      <c r="I327" s="13">
        <v>2.1</v>
      </c>
      <c r="J327" s="10">
        <f t="shared" si="29"/>
        <v>103.07999999999998</v>
      </c>
    </row>
    <row r="328" spans="2:10" x14ac:dyDescent="0.2">
      <c r="B328" s="60"/>
      <c r="C328" s="6">
        <v>2029</v>
      </c>
      <c r="D328" s="40">
        <v>93.1</v>
      </c>
      <c r="E328" s="9">
        <v>112.76</v>
      </c>
      <c r="F328" s="8">
        <v>10000</v>
      </c>
      <c r="G328" s="7" t="s">
        <v>41</v>
      </c>
      <c r="H328" s="12">
        <v>120</v>
      </c>
      <c r="I328" s="13">
        <v>2.1</v>
      </c>
      <c r="J328" s="10">
        <f t="shared" si="29"/>
        <v>99.299999999999983</v>
      </c>
    </row>
    <row r="329" spans="2:10" x14ac:dyDescent="0.2">
      <c r="B329" s="60"/>
      <c r="C329" s="6">
        <v>2030</v>
      </c>
      <c r="D329" s="40">
        <v>91.6</v>
      </c>
      <c r="E329" s="9">
        <v>112.76</v>
      </c>
      <c r="F329" s="8">
        <v>10000</v>
      </c>
      <c r="G329" s="7" t="s">
        <v>41</v>
      </c>
      <c r="H329" s="12">
        <v>120</v>
      </c>
      <c r="I329" s="13">
        <v>2.1</v>
      </c>
      <c r="J329" s="10">
        <f t="shared" si="29"/>
        <v>95.519999999999982</v>
      </c>
    </row>
    <row r="330" spans="2:10" x14ac:dyDescent="0.2">
      <c r="B330" s="60"/>
      <c r="C330" s="6">
        <v>2031</v>
      </c>
      <c r="D330" s="40">
        <v>90.1</v>
      </c>
      <c r="E330" s="9">
        <v>112.76</v>
      </c>
      <c r="F330" s="8">
        <v>10000</v>
      </c>
      <c r="G330" s="7" t="s">
        <v>41</v>
      </c>
      <c r="H330" s="12">
        <v>120</v>
      </c>
      <c r="I330" s="13">
        <v>2.1</v>
      </c>
      <c r="J330" s="10">
        <f t="shared" si="29"/>
        <v>91.739999999999981</v>
      </c>
    </row>
    <row r="331" spans="2:10" x14ac:dyDescent="0.2">
      <c r="B331" s="60"/>
      <c r="C331" s="6">
        <v>2032</v>
      </c>
      <c r="D331" s="40">
        <v>90.1</v>
      </c>
      <c r="E331" s="9">
        <v>112.76</v>
      </c>
      <c r="F331" s="8">
        <v>10000</v>
      </c>
      <c r="G331" s="7" t="s">
        <v>41</v>
      </c>
      <c r="H331" s="12">
        <v>120</v>
      </c>
      <c r="I331" s="13">
        <v>2.1</v>
      </c>
      <c r="J331" s="10">
        <f t="shared" si="29"/>
        <v>91.739999999999981</v>
      </c>
    </row>
    <row r="332" spans="2:10" x14ac:dyDescent="0.2">
      <c r="B332" s="60"/>
      <c r="C332" s="6">
        <v>2033</v>
      </c>
      <c r="D332" s="40">
        <v>90.1</v>
      </c>
      <c r="E332" s="9">
        <v>112.76</v>
      </c>
      <c r="F332" s="8">
        <v>10000</v>
      </c>
      <c r="G332" s="7" t="s">
        <v>41</v>
      </c>
      <c r="H332" s="12">
        <v>120</v>
      </c>
      <c r="I332" s="13">
        <v>2.1</v>
      </c>
      <c r="J332" s="10">
        <f t="shared" si="29"/>
        <v>91.739999999999981</v>
      </c>
    </row>
    <row r="333" spans="2:10" x14ac:dyDescent="0.2">
      <c r="B333" s="60"/>
      <c r="C333" s="6">
        <v>2034</v>
      </c>
      <c r="D333" s="40">
        <v>80.09</v>
      </c>
      <c r="E333" s="9">
        <v>112.76</v>
      </c>
      <c r="F333" s="8">
        <v>10000</v>
      </c>
      <c r="G333" s="7" t="s">
        <v>41</v>
      </c>
      <c r="H333" s="12">
        <v>120</v>
      </c>
      <c r="I333" s="13">
        <v>2.1</v>
      </c>
      <c r="J333" s="10">
        <f t="shared" si="29"/>
        <v>66.514800000000008</v>
      </c>
    </row>
    <row r="334" spans="2:10" x14ac:dyDescent="0.2">
      <c r="B334" s="60"/>
      <c r="C334" s="6">
        <v>2035</v>
      </c>
      <c r="D334" s="40">
        <v>80.09</v>
      </c>
      <c r="E334" s="9">
        <v>112.76</v>
      </c>
      <c r="F334" s="8">
        <v>10000</v>
      </c>
      <c r="G334" s="7" t="s">
        <v>41</v>
      </c>
      <c r="H334" s="12">
        <v>120</v>
      </c>
      <c r="I334" s="13">
        <v>2.1</v>
      </c>
      <c r="J334" s="10">
        <f t="shared" si="29"/>
        <v>66.514800000000008</v>
      </c>
    </row>
    <row r="335" spans="2:10" x14ac:dyDescent="0.2">
      <c r="B335" s="60"/>
      <c r="C335" s="6">
        <v>2036</v>
      </c>
      <c r="D335" s="40">
        <v>80.09</v>
      </c>
      <c r="E335" s="9">
        <v>112.76</v>
      </c>
      <c r="F335" s="8">
        <v>10000</v>
      </c>
      <c r="G335" s="7" t="s">
        <v>41</v>
      </c>
      <c r="H335" s="12">
        <v>120</v>
      </c>
      <c r="I335" s="13">
        <v>2.1</v>
      </c>
      <c r="J335" s="10">
        <f t="shared" si="29"/>
        <v>66.514800000000008</v>
      </c>
    </row>
    <row r="336" spans="2:10" x14ac:dyDescent="0.2">
      <c r="B336" s="60"/>
      <c r="C336" s="6">
        <v>2037</v>
      </c>
      <c r="D336" s="40">
        <v>80.09</v>
      </c>
      <c r="E336" s="9">
        <v>112.76</v>
      </c>
      <c r="F336" s="8">
        <v>10000</v>
      </c>
      <c r="G336" s="7" t="s">
        <v>41</v>
      </c>
      <c r="H336" s="12">
        <v>120</v>
      </c>
      <c r="I336" s="13">
        <v>2.1</v>
      </c>
      <c r="J336" s="10">
        <f t="shared" si="29"/>
        <v>66.514800000000008</v>
      </c>
    </row>
    <row r="337" spans="2:36" x14ac:dyDescent="0.2">
      <c r="B337" s="60"/>
      <c r="C337" s="6">
        <v>2038</v>
      </c>
      <c r="D337" s="40">
        <v>80.09</v>
      </c>
      <c r="E337" s="9">
        <v>112.76</v>
      </c>
      <c r="F337" s="8">
        <v>10000</v>
      </c>
      <c r="G337" s="7" t="s">
        <v>41</v>
      </c>
      <c r="H337" s="12">
        <v>120</v>
      </c>
      <c r="I337" s="13">
        <v>2.1</v>
      </c>
      <c r="J337" s="10">
        <f t="shared" si="29"/>
        <v>66.514800000000008</v>
      </c>
    </row>
    <row r="338" spans="2:36" x14ac:dyDescent="0.2">
      <c r="B338" s="5"/>
      <c r="D338" s="45"/>
      <c r="E338" s="46"/>
      <c r="F338" s="42"/>
      <c r="G338" s="43"/>
      <c r="H338" s="47"/>
      <c r="I338" s="48"/>
      <c r="J338" s="44"/>
    </row>
    <row r="339" spans="2:36" x14ac:dyDescent="0.2">
      <c r="B339" s="19"/>
      <c r="C339" s="19"/>
      <c r="D339" s="19"/>
      <c r="E339" s="19"/>
      <c r="F339" s="22"/>
      <c r="G339" s="22"/>
      <c r="H339" s="19"/>
      <c r="I339" s="19"/>
      <c r="J339" s="19"/>
    </row>
    <row r="340" spans="2:36" ht="12.75" customHeight="1" x14ac:dyDescent="0.2">
      <c r="B340" s="61" t="s">
        <v>79</v>
      </c>
      <c r="C340" s="61"/>
      <c r="D340" s="61"/>
      <c r="E340" s="61"/>
      <c r="F340" s="61"/>
      <c r="G340" s="61"/>
      <c r="H340" s="61"/>
      <c r="I340" s="61"/>
      <c r="J340" s="61"/>
    </row>
    <row r="341" spans="2:36" ht="15" x14ac:dyDescent="0.25">
      <c r="B341" s="87" t="s">
        <v>75</v>
      </c>
      <c r="C341" s="87"/>
      <c r="D341" s="87"/>
      <c r="E341" s="87"/>
      <c r="F341" s="87"/>
      <c r="G341" s="87"/>
      <c r="H341" s="87"/>
      <c r="I341" s="87"/>
      <c r="J341" s="87"/>
    </row>
    <row r="342" spans="2:36" x14ac:dyDescent="0.2">
      <c r="B342" s="18"/>
      <c r="C342" s="18"/>
      <c r="D342" s="18"/>
      <c r="E342" s="18"/>
      <c r="F342" s="18"/>
      <c r="G342" s="18"/>
      <c r="H342" s="18"/>
      <c r="I342" s="18"/>
      <c r="J342" s="18"/>
    </row>
    <row r="343" spans="2:36" ht="12.75" customHeight="1" x14ac:dyDescent="0.2">
      <c r="B343" s="27" t="s">
        <v>19</v>
      </c>
      <c r="C343" s="28"/>
      <c r="D343" s="28"/>
      <c r="E343" s="28"/>
      <c r="F343" s="28"/>
      <c r="G343" s="28"/>
      <c r="H343" s="28"/>
      <c r="I343" s="28"/>
      <c r="J343" s="29"/>
      <c r="S343" s="56"/>
      <c r="T343" s="56"/>
      <c r="U343" s="56"/>
      <c r="V343" s="56"/>
      <c r="W343" s="56"/>
      <c r="X343" s="56"/>
      <c r="Y343" s="56"/>
      <c r="Z343" s="56"/>
      <c r="AA343" s="56"/>
      <c r="AB343" s="56"/>
      <c r="AC343" s="56"/>
      <c r="AD343" s="56"/>
      <c r="AE343" s="56"/>
      <c r="AF343" s="56"/>
      <c r="AG343" s="56"/>
      <c r="AH343" s="56"/>
      <c r="AI343" s="56"/>
      <c r="AJ343" s="56"/>
    </row>
    <row r="344" spans="2:36" x14ac:dyDescent="0.2">
      <c r="B344" s="30" t="s">
        <v>20</v>
      </c>
      <c r="C344" s="58" t="s">
        <v>42</v>
      </c>
      <c r="D344" s="58"/>
      <c r="E344" s="58"/>
      <c r="F344" s="58"/>
      <c r="G344" s="58"/>
      <c r="H344" s="58"/>
      <c r="I344" s="58"/>
      <c r="J344" s="59"/>
      <c r="R344" s="56"/>
      <c r="S344" s="56"/>
      <c r="T344" s="56"/>
      <c r="U344" s="56"/>
      <c r="V344" s="56"/>
      <c r="W344" s="56"/>
      <c r="X344" s="56"/>
      <c r="Y344" s="56"/>
      <c r="Z344" s="56"/>
      <c r="AA344" s="56"/>
      <c r="AB344" s="56"/>
      <c r="AC344" s="56"/>
      <c r="AD344" s="56"/>
      <c r="AE344" s="56"/>
      <c r="AF344" s="56"/>
      <c r="AG344" s="56"/>
      <c r="AH344" s="56"/>
      <c r="AI344" s="56"/>
      <c r="AJ344" s="56"/>
    </row>
    <row r="345" spans="2:36" x14ac:dyDescent="0.2">
      <c r="B345" s="30" t="s">
        <v>22</v>
      </c>
      <c r="C345" s="58" t="s">
        <v>43</v>
      </c>
      <c r="D345" s="58"/>
      <c r="E345" s="58"/>
      <c r="F345" s="58"/>
      <c r="G345" s="58"/>
      <c r="H345" s="58"/>
      <c r="I345" s="58"/>
      <c r="J345" s="59"/>
      <c r="R345" s="56"/>
      <c r="S345" s="56"/>
      <c r="T345" s="56"/>
      <c r="U345" s="56"/>
      <c r="V345" s="56"/>
      <c r="W345" s="56"/>
      <c r="X345" s="56"/>
      <c r="Y345" s="56"/>
      <c r="Z345" s="56"/>
      <c r="AA345" s="56"/>
      <c r="AB345" s="56"/>
      <c r="AC345" s="56"/>
      <c r="AD345" s="56"/>
      <c r="AE345" s="56"/>
      <c r="AF345" s="56"/>
      <c r="AG345" s="56"/>
      <c r="AH345" s="56"/>
      <c r="AI345" s="56"/>
      <c r="AJ345" s="56"/>
    </row>
    <row r="346" spans="2:36" x14ac:dyDescent="0.2">
      <c r="B346" s="30" t="s">
        <v>24</v>
      </c>
      <c r="C346" s="58" t="s">
        <v>25</v>
      </c>
      <c r="D346" s="58"/>
      <c r="E346" s="58"/>
      <c r="F346" s="58"/>
      <c r="G346" s="58"/>
      <c r="H346" s="58"/>
      <c r="I346" s="58"/>
      <c r="J346" s="59"/>
      <c r="R346" s="56"/>
      <c r="S346" s="56"/>
      <c r="T346" s="56"/>
      <c r="U346" s="56"/>
      <c r="V346" s="56"/>
      <c r="W346" s="56"/>
      <c r="X346" s="56"/>
      <c r="Y346" s="56"/>
      <c r="Z346" s="56"/>
      <c r="AA346" s="56"/>
      <c r="AB346" s="56"/>
      <c r="AC346" s="56"/>
      <c r="AD346" s="56"/>
      <c r="AE346" s="56"/>
      <c r="AF346" s="56"/>
      <c r="AG346" s="56"/>
      <c r="AH346" s="56"/>
      <c r="AI346" s="56"/>
      <c r="AJ346" s="56"/>
    </row>
    <row r="347" spans="2:36" x14ac:dyDescent="0.2">
      <c r="B347" s="31" t="s">
        <v>26</v>
      </c>
      <c r="C347" s="88" t="s">
        <v>44</v>
      </c>
      <c r="D347" s="88"/>
      <c r="E347" s="88"/>
      <c r="F347" s="88"/>
      <c r="G347" s="88"/>
      <c r="H347" s="88"/>
      <c r="I347" s="88"/>
      <c r="J347" s="89"/>
      <c r="R347" s="56"/>
      <c r="S347" s="56"/>
      <c r="T347" s="56"/>
      <c r="U347" s="56"/>
      <c r="V347" s="56"/>
      <c r="W347" s="56"/>
      <c r="X347" s="56"/>
      <c r="Y347" s="56"/>
      <c r="Z347" s="56"/>
      <c r="AA347" s="56"/>
      <c r="AB347" s="56"/>
      <c r="AC347" s="56"/>
      <c r="AD347" s="56"/>
      <c r="AE347" s="56"/>
      <c r="AF347" s="56"/>
      <c r="AG347" s="56"/>
      <c r="AH347" s="56"/>
      <c r="AI347" s="56"/>
      <c r="AJ347" s="56"/>
    </row>
    <row r="348" spans="2:36" x14ac:dyDescent="0.2">
      <c r="B348" s="32" t="s">
        <v>28</v>
      </c>
      <c r="C348" s="68" t="s">
        <v>45</v>
      </c>
      <c r="D348" s="68"/>
      <c r="E348" s="68"/>
      <c r="F348" s="68"/>
      <c r="G348" s="68"/>
      <c r="H348" s="68"/>
      <c r="I348" s="68"/>
      <c r="J348" s="69"/>
    </row>
    <row r="349" spans="2:36" x14ac:dyDescent="0.2">
      <c r="B349" s="30" t="s">
        <v>30</v>
      </c>
      <c r="C349" s="58" t="s">
        <v>31</v>
      </c>
      <c r="D349" s="58"/>
      <c r="E349" s="58"/>
      <c r="F349" s="58"/>
      <c r="G349" s="58"/>
      <c r="H349" s="58"/>
      <c r="I349" s="58"/>
      <c r="J349" s="59"/>
    </row>
    <row r="350" spans="2:36" x14ac:dyDescent="0.2">
      <c r="B350" s="33" t="s">
        <v>32</v>
      </c>
      <c r="C350" s="83" t="s">
        <v>33</v>
      </c>
      <c r="D350" s="83"/>
      <c r="E350" s="83"/>
      <c r="F350" s="83"/>
      <c r="G350" s="83"/>
      <c r="H350" s="83"/>
      <c r="I350" s="83"/>
      <c r="J350" s="84"/>
    </row>
    <row r="351" spans="2:36" x14ac:dyDescent="0.2">
      <c r="B351" s="34" t="s">
        <v>34</v>
      </c>
      <c r="C351" s="85" t="s">
        <v>46</v>
      </c>
      <c r="D351" s="85"/>
      <c r="E351" s="85"/>
      <c r="F351" s="85"/>
      <c r="G351" s="85"/>
      <c r="H351" s="85"/>
      <c r="I351" s="85"/>
      <c r="J351" s="86"/>
    </row>
    <row r="352" spans="2:36" x14ac:dyDescent="0.2">
      <c r="B352" s="35" t="s">
        <v>47</v>
      </c>
      <c r="C352" s="66" t="s">
        <v>48</v>
      </c>
      <c r="D352" s="66"/>
      <c r="E352" s="66"/>
      <c r="F352" s="66"/>
      <c r="G352" s="66"/>
      <c r="H352" s="66"/>
      <c r="I352" s="66"/>
      <c r="J352" s="67"/>
    </row>
  </sheetData>
  <mergeCells count="48">
    <mergeCell ref="B162:J162"/>
    <mergeCell ref="B164:B179"/>
    <mergeCell ref="B180:J180"/>
    <mergeCell ref="B218:B233"/>
    <mergeCell ref="B234:J234"/>
    <mergeCell ref="B182:B197"/>
    <mergeCell ref="B198:J198"/>
    <mergeCell ref="C349:J349"/>
    <mergeCell ref="C350:J350"/>
    <mergeCell ref="C351:J351"/>
    <mergeCell ref="C352:J352"/>
    <mergeCell ref="B341:J341"/>
    <mergeCell ref="C344:J344"/>
    <mergeCell ref="C345:J345"/>
    <mergeCell ref="C346:J346"/>
    <mergeCell ref="C347:J347"/>
    <mergeCell ref="C348:J348"/>
    <mergeCell ref="C2:J2"/>
    <mergeCell ref="I5:I6"/>
    <mergeCell ref="J5:J6"/>
    <mergeCell ref="B5:B6"/>
    <mergeCell ref="C5:C6"/>
    <mergeCell ref="F5:F6"/>
    <mergeCell ref="G5:G6"/>
    <mergeCell ref="B24:B39"/>
    <mergeCell ref="B7:B22"/>
    <mergeCell ref="B94:B109"/>
    <mergeCell ref="B111:B126"/>
    <mergeCell ref="B128:B143"/>
    <mergeCell ref="B76:B91"/>
    <mergeCell ref="B41:B56"/>
    <mergeCell ref="B58:B73"/>
    <mergeCell ref="B340:J340"/>
    <mergeCell ref="B305:B320"/>
    <mergeCell ref="B322:B337"/>
    <mergeCell ref="B74:J74"/>
    <mergeCell ref="B92:J92"/>
    <mergeCell ref="E175:J179"/>
    <mergeCell ref="B252:J252"/>
    <mergeCell ref="B254:B269"/>
    <mergeCell ref="E247:J251"/>
    <mergeCell ref="B200:B215"/>
    <mergeCell ref="B216:J216"/>
    <mergeCell ref="B288:B303"/>
    <mergeCell ref="B271:B286"/>
    <mergeCell ref="B236:B251"/>
    <mergeCell ref="B144:J144"/>
    <mergeCell ref="B146:B161"/>
  </mergeCells>
  <hyperlinks>
    <hyperlink ref="B341:J341" r:id="rId1" location="173-424-900" display=" All tables can be found in WAC 173-424-900 " xr:uid="{7C0163CB-3FC3-4811-A539-FCE593A2F1FF}"/>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372F52947122448152FE0468EC2D0F" ma:contentTypeVersion="37" ma:contentTypeDescription="Create a new document." ma:contentTypeScope="" ma:versionID="3365c82bc9f34fd8ba2008daef0b4ca1">
  <xsd:schema xmlns:xsd="http://www.w3.org/2001/XMLSchema" xmlns:xs="http://www.w3.org/2001/XMLSchema" xmlns:p="http://schemas.microsoft.com/office/2006/metadata/properties" xmlns:ns1="http://schemas.microsoft.com/sharepoint/v3" xmlns:ns2="a1a0681f-cb63-4b8d-afdc-dedbdb8d1bfa" xmlns:ns3="a2b8b030-3377-42d7-9d79-39293898e7a3" xmlns:ns4="6f323ec3-23c5-4c5a-a080-8536cbae9d4f" targetNamespace="http://schemas.microsoft.com/office/2006/metadata/properties" ma:root="true" ma:fieldsID="0e7bc4bed9c514a2fc0927d4a2f085b0" ns1:_="" ns2:_="" ns3:_="" ns4:_="">
    <xsd:import namespace="http://schemas.microsoft.com/sharepoint/v3"/>
    <xsd:import namespace="a1a0681f-cb63-4b8d-afdc-dedbdb8d1bfa"/>
    <xsd:import namespace="a2b8b030-3377-42d7-9d79-39293898e7a3"/>
    <xsd:import namespace="6f323ec3-23c5-4c5a-a080-8536cbae9d4f"/>
    <xsd:element name="properties">
      <xsd:complexType>
        <xsd:sequence>
          <xsd:element name="documentManagement">
            <xsd:complexType>
              <xsd:all>
                <xsd:element ref="ns1:PublishingStartDate" minOccurs="0"/>
                <xsd:element ref="ns1:PublishingExpirationDate" minOccurs="0"/>
                <xsd:element ref="ns2:SharedWithUsers" minOccurs="0"/>
                <xsd:element ref="ns3:Document_x0020_Description" minOccurs="0"/>
                <xsd:element ref="ns3:Program" minOccurs="0"/>
                <xsd:element ref="ns3:Tags" minOccurs="0"/>
                <xsd:element ref="ns3:Year_x0020__x0028_for_x0020_legislative_x0020_publications_x0029_" minOccurs="0"/>
                <xsd:element ref="ns4:Category" minOccurs="0"/>
                <xsd:element ref="ns4: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xsd:simpleType>
        <xsd:restriction base="dms:Unknown"/>
      </xsd:simpleType>
    </xsd:element>
    <xsd:element name="PublishingExpirationDate" ma:index="5"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a0681f-cb63-4b8d-afdc-dedbdb8d1b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b8b030-3377-42d7-9d79-39293898e7a3" elementFormDefault="qualified">
    <xsd:import namespace="http://schemas.microsoft.com/office/2006/documentManagement/types"/>
    <xsd:import namespace="http://schemas.microsoft.com/office/infopath/2007/PartnerControls"/>
    <xsd:element name="Document_x0020_Description" ma:index="11" nillable="true" ma:displayName="Document Description" ma:internalName="Document_x0020_Description" ma:readOnly="false">
      <xsd:simpleType>
        <xsd:restriction base="dms:Note">
          <xsd:maxLength value="255"/>
        </xsd:restriction>
      </xsd:simpleType>
    </xsd:element>
    <xsd:element name="Program" ma:index="12" nillable="true" ma:displayName="Programs/Projects" ma:default="Select..." ma:format="Dropdown" ma:indexed="true" ma:internalName="Program0" ma:readOnly="false">
      <xsd:simpleType>
        <xsd:restriction base="dms:Choice">
          <xsd:enumeration value="Select..."/>
          <xsd:enumeration value="About DEQ"/>
          <xsd:enumeration value="About Us"/>
          <xsd:enumeration value="AQ Monitoring"/>
          <xsd:enumeration value="AQ Permitting"/>
          <xsd:enumeration value="Air Toxics"/>
          <xsd:enumeration value="Asbestos"/>
          <xsd:enumeration value="Ballast Water"/>
          <xsd:enumeration value="Biosolids"/>
          <xsd:enumeration value="Burning"/>
          <xsd:enumeration value="CAO"/>
          <xsd:enumeration value="Clean Diesel"/>
          <xsd:enumeration value="Clean Fuels"/>
          <xsd:enumeration value="CWSRF"/>
          <xsd:enumeration value="Compliance and Enforcement"/>
          <xsd:enumeration value="Disposal"/>
          <xsd:enumeration value="Drinking Water Protection"/>
          <xsd:enumeration value="Dry Cleaners"/>
          <xsd:enumeration value="E-Cycles"/>
          <xsd:enumeration value="Emergency Response"/>
          <xsd:enumeration value="ECO"/>
          <xsd:enumeration value="Environmental Cleanup"/>
          <xsd:enumeration value="Gasoline Vapor Recovery"/>
          <xsd:enumeration value="Green Building"/>
          <xsd:enumeration value="GHG"/>
          <xsd:enumeration value="Groundwater"/>
          <xsd:enumeration value="Hazardous Waste"/>
          <xsd:enumeration value="Industrial Pretreatment"/>
          <xsd:enumeration value="LEV/ZEV"/>
          <xsd:enumeration value="Materials Management"/>
          <xsd:enumeration value="Nonpoint Source"/>
          <xsd:enumeration value="Nuisance Odor"/>
          <xsd:enumeration value="Onsite Septic"/>
          <xsd:enumeration value="Paint"/>
          <xsd:enumeration value="Pesticide Stewardship"/>
          <xsd:enumeration value="Product Stewardship"/>
          <xsd:enumeration value="Projects"/>
          <xsd:enumeration value="Recycling"/>
          <xsd:enumeration value="Regional Solutions"/>
          <xsd:enumeration value="Section 401 Hydropower"/>
          <xsd:enumeration value="Site Assessment"/>
          <xsd:enumeration value="Solid Waste Disposal"/>
          <xsd:enumeration value="Solid Waste Permits"/>
          <xsd:enumeration value="Tanks Program"/>
          <xsd:enumeration value="TMDL"/>
          <xsd:enumeration value="Toxics Reduction"/>
          <xsd:enumeration value="UIC"/>
          <xsd:enumeration value="VIP"/>
          <xsd:enumeration value="Waste Prevention and Reuse"/>
          <xsd:enumeration value="Wastewater Operator Certification"/>
          <xsd:enumeration value="WQ Assessment and Monitoring"/>
          <xsd:enumeration value="WQ Permits"/>
          <xsd:enumeration value="WQ Standards"/>
          <xsd:enumeration value="WQ Toxics Monitoring"/>
          <xsd:enumeration value="Wood Stoves"/>
        </xsd:restriction>
      </xsd:simpleType>
    </xsd:element>
    <xsd:element name="Tags" ma:index="13" nillable="true" ma:displayName="Tags" ma:indexed="true" ma:internalName="Tags" ma:readOnly="false">
      <xsd:simpleType>
        <xsd:restriction base="dms:Text">
          <xsd:maxLength value="255"/>
        </xsd:restriction>
      </xsd:simpleType>
    </xsd:element>
    <xsd:element name="Year_x0020__x0028_for_x0020_legislative_x0020_publications_x0029_" ma:index="14" nillable="true" ma:displayName="Year (for legislative publications)" ma:description="only for legislative publications" ma:internalName="Year_x0020__x0028_for_x0020_legislative_x0020_publications_x0029_"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323ec3-23c5-4c5a-a080-8536cbae9d4f" elementFormDefault="qualified">
    <xsd:import namespace="http://schemas.microsoft.com/office/2006/documentManagement/types"/>
    <xsd:import namespace="http://schemas.microsoft.com/office/infopath/2007/PartnerControls"/>
    <xsd:element name="Category" ma:index="15" nillable="true" ma:displayName="Category" ma:list="{8004d574-6931-49b5-8238-4f038da8667f}" ma:internalName="Category" ma:showField="Full_x0020_Title">
      <xsd:complexType>
        <xsd:complexContent>
          <xsd:extension base="dms:MultiChoiceLookup">
            <xsd:sequence>
              <xsd:element name="Value" type="dms:Lookup" maxOccurs="unbounded" minOccurs="0" nillable="true"/>
            </xsd:sequence>
          </xsd:extension>
        </xsd:complexContent>
      </xsd:complexType>
    </xsd:element>
    <xsd:element name="Document" ma:index="16" nillable="true" ma:displayName="Document" ma:format="Hyperlink" ma:internalName="Document">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Tags xmlns="a2b8b030-3377-42d7-9d79-39293898e7a3" xsi:nil="true"/>
    <Document_x0020_Description xmlns="a2b8b030-3377-42d7-9d79-39293898e7a3">Oregon Clean Fuels Program - CFP Obligation Estimator v.2019</Document_x0020_Description>
    <Year_x0020__x0028_for_x0020_legislative_x0020_publications_x0029_ xmlns="a2b8b030-3377-42d7-9d79-39293898e7a3" xsi:nil="true"/>
    <Program xmlns="a2b8b030-3377-42d7-9d79-39293898e7a3">Clean Fuels</Program>
    <Category xmlns="6f323ec3-23c5-4c5a-a080-8536cbae9d4f">
      <Value>54</Value>
      <Value>81</Value>
    </Category>
    <Document xmlns="6f323ec3-23c5-4c5a-a080-8536cbae9d4f">
      <Url xsi:nil="true"/>
      <Description xsi:nil="true"/>
    </Documen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FA2DE5-D795-44F9-A94B-682F4D845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a0681f-cb63-4b8d-afdc-dedbdb8d1bfa"/>
    <ds:schemaRef ds:uri="a2b8b030-3377-42d7-9d79-39293898e7a3"/>
    <ds:schemaRef ds:uri="6f323ec3-23c5-4c5a-a080-8536cbae9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280CA7-8492-4FD5-BA8A-2E15A224EA27}">
  <ds:schemaRefs>
    <ds:schemaRef ds:uri="http://schemas.microsoft.com/office/2006/metadata/properties"/>
    <ds:schemaRef ds:uri="http://schemas.microsoft.com/office/infopath/2007/PartnerControls"/>
    <ds:schemaRef ds:uri="http://schemas.microsoft.com/sharepoint/v3"/>
    <ds:schemaRef ds:uri="a2b8b030-3377-42d7-9d79-39293898e7a3"/>
    <ds:schemaRef ds:uri="6f323ec3-23c5-4c5a-a080-8536cbae9d4f"/>
  </ds:schemaRefs>
</ds:datastoreItem>
</file>

<file path=customXml/itemProps3.xml><?xml version="1.0" encoding="utf-8"?>
<ds:datastoreItem xmlns:ds="http://schemas.openxmlformats.org/officeDocument/2006/customXml" ds:itemID="{1EE88B10-02FC-40CA-9F19-0CE4097DC6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Deficit Estimator</vt:lpstr>
      <vt:lpstr>Credit Estimator</vt:lpstr>
    </vt:vector>
  </TitlesOfParts>
  <Manager/>
  <Company>State of Oregon Department of Environmental Quality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CFP Obligation Estimator</dc:title>
  <dc:subject/>
  <dc:creator>cwind</dc:creator>
  <cp:keywords/>
  <dc:description/>
  <cp:lastModifiedBy>Zakoren, Janee (ECY)</cp:lastModifiedBy>
  <cp:revision/>
  <dcterms:created xsi:type="dcterms:W3CDTF">2015-12-08T00:49:28Z</dcterms:created>
  <dcterms:modified xsi:type="dcterms:W3CDTF">2023-05-11T17:11:51Z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0x0101003F372F52947122448152FE0468EC2D0F</vt:lpwstr>
  </property>
  <property fmtid="{D5CDD505-2E9C-101B-9397-08002B2CF9AE}" pid="3" name="MSIP_Label_09b73270-2993-4076-be47-9c78f42a1e84_Enabled">
    <vt:lpwstr>true</vt:lpwstr>
  </property>
  <property fmtid="{D5CDD505-2E9C-101B-9397-08002B2CF9AE}" pid="4" name="MSIP_Label_09b73270-2993-4076-be47-9c78f42a1e84_SetDate">
    <vt:lpwstr>2022-11-23T17:15:22Z</vt:lpwstr>
  </property>
  <property fmtid="{D5CDD505-2E9C-101B-9397-08002B2CF9AE}" pid="5" name="MSIP_Label_09b73270-2993-4076-be47-9c78f42a1e84_Method">
    <vt:lpwstr>Privileged</vt:lpwstr>
  </property>
  <property fmtid="{D5CDD505-2E9C-101B-9397-08002B2CF9AE}" pid="6" name="MSIP_Label_09b73270-2993-4076-be47-9c78f42a1e84_Name">
    <vt:lpwstr>Level 1 - Published (Items)</vt:lpwstr>
  </property>
  <property fmtid="{D5CDD505-2E9C-101B-9397-08002B2CF9AE}" pid="7" name="MSIP_Label_09b73270-2993-4076-be47-9c78f42a1e84_SiteId">
    <vt:lpwstr>aa3f6932-fa7c-47b4-a0ce-a598cad161cf</vt:lpwstr>
  </property>
  <property fmtid="{D5CDD505-2E9C-101B-9397-08002B2CF9AE}" pid="8" name="MSIP_Label_09b73270-2993-4076-be47-9c78f42a1e84_ActionId">
    <vt:lpwstr>b2fb633c-f62f-44d7-8cf2-87f56bb2d933</vt:lpwstr>
  </property>
  <property fmtid="{D5CDD505-2E9C-101B-9397-08002B2CF9AE}" pid="9" name="MSIP_Label_09b73270-2993-4076-be47-9c78f42a1e84_ContentBits">
    <vt:lpwstr>0</vt:lpwstr>
  </property>
</Properties>
</file>