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fe461\Desktop\PSGNP AC\August meeting\"/>
    </mc:Choice>
  </mc:AlternateContent>
  <bookViews>
    <workbookView xWindow="0" yWindow="0" windowWidth="23040" windowHeight="9780"/>
  </bookViews>
  <sheets>
    <sheet name="Graphed Loads- Combined, all" sheetId="12" r:id="rId1"/>
    <sheet name="Graphed Loads- Combined '15-'19" sheetId="13" r:id="rId2"/>
    <sheet name="Combined WWTP" sheetId="8" r:id="rId3"/>
    <sheet name="Combined WWTP Apr - Oct" sheetId="9" r:id="rId4"/>
    <sheet name="Combined WWTP July - Sept" sheetId="10" r:id="rId5"/>
  </sheets>
  <externalReferences>
    <externalReference r:id="rId6"/>
  </externalReferences>
  <definedNames>
    <definedName name="_EffluentStart" localSheetId="1">#REF!</definedName>
    <definedName name="_EffluentStart">#REF!</definedName>
    <definedName name="_iterations" localSheetId="1">#REF!</definedName>
    <definedName name="_iterations">#REF!</definedName>
    <definedName name="_label" localSheetId="1">#REF!</definedName>
    <definedName name="_label">#REF!</definedName>
    <definedName name="_method" localSheetId="1">#REF!</definedName>
    <definedName name="_method">#REF!</definedName>
    <definedName name="_RemovalStart" localSheetId="1">#REF!</definedName>
    <definedName name="_RemovalStart">#REF!</definedName>
    <definedName name="_result" localSheetId="1">#REF!</definedName>
    <definedName name="_result">#REF!</definedName>
    <definedName name="_type" localSheetId="1">#REF!</definedName>
    <definedName name="_type">#REF!</definedName>
    <definedName name="CriTab">'[1]WQ Criteria'!$C$13:$P$174</definedName>
    <definedName name="_xlnm.Criteria">'[1]WQ Criteria'!$A$12:$P$174</definedName>
    <definedName name="DFAcute">'[1]Input 1 - Flows &amp; RW'!$F$17</definedName>
    <definedName name="DFCarc">'[1]Input 1 - Flows &amp; RW'!$F$20</definedName>
    <definedName name="DFChronic">'[1]Input 1 - Flows &amp; RW'!$F$18</definedName>
    <definedName name="DFKnown">'[1]Input 1 - Flows &amp; RW'!$E$10</definedName>
    <definedName name="DFNonCarc">'[1]Input 1 - Flows &amp; RW'!$F$19</definedName>
    <definedName name="DFWholeRiver">'[1]Input 1 - Flows &amp; RW'!$F$21</definedName>
    <definedName name="EffAlkalinity">'[1]Input 1 - Flows &amp; RW'!$C$27</definedName>
    <definedName name="EffHardness">'[1]Input 1 - Flows &amp; RW'!$C$28</definedName>
    <definedName name="EffpH">'[1]Input 1 - Flows &amp; RW'!$C$26</definedName>
    <definedName name="EffTemp">'[1]Input 1 - Flows &amp; RW'!$C$25</definedName>
    <definedName name="FacilityName">'[1]Input 1 - Flows &amp; RW'!$G$6</definedName>
    <definedName name="HardnessAcute">'[1]WQ Criteria'!$P$6</definedName>
    <definedName name="HardnessChronic">'[1]WQ Criteria'!$P$7</definedName>
    <definedName name="Instructions_performLim">#REF!</definedName>
    <definedName name="MixedHardness?">'[1]Input 1 - Flows &amp; RW'!$C$35</definedName>
    <definedName name="MixedNH3?">'[1]NH3-fresh'!$C$13</definedName>
    <definedName name="MixedpH?">'[1]Input 1 - Flows &amp; RW'!$E$35</definedName>
    <definedName name="MixedTemp?">'[1]Input 1 - Flows &amp; RW'!$D$35</definedName>
    <definedName name="NH3Acute_FW">'[1]NH3-fresh'!$C$24</definedName>
    <definedName name="NH3Acute_marine">'[1]NH3-marine'!$C$25</definedName>
    <definedName name="NH3Chronic_FW">'[1]NH3-fresh'!$C$25</definedName>
    <definedName name="NH3Chronic_marine">'[1]NH3-marine'!$C$26</definedName>
    <definedName name="nh3tN">14.0067/(14.0067+3*1.00794)</definedName>
    <definedName name="parameters">'[1]WQ Criteria'!$C$13:$C$174</definedName>
    <definedName name="RWAlkalinity">'[1]Input 1 - Flows &amp; RW'!$D$27</definedName>
    <definedName name="RWHardness">'[1]Input 1 - Flows &amp; RW'!$D$28</definedName>
    <definedName name="RWpH">'[1]Input 1 - Flows &amp; RW'!$D$26</definedName>
    <definedName name="RWSalinity">'[1]Input 1 - Flows &amp; RW'!$D$29</definedName>
    <definedName name="RWTemp">'[1]Input 1 - Flows &amp; RW'!$D$25</definedName>
    <definedName name="RWTSS">'[1]Input 1 - Flows &amp; RW'!$D$30</definedName>
    <definedName name="RWType">'[1]Input 1 - Flows &amp; RW'!$C$7</definedName>
    <definedName name="TSSperiod">'[1]Input 1 - Flows &amp; RW'!$D$31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0" l="1"/>
  <c r="H69" i="10"/>
  <c r="H70" i="10"/>
  <c r="H71" i="10"/>
  <c r="H72" i="10"/>
  <c r="H73" i="10"/>
  <c r="H74" i="10"/>
  <c r="H75" i="10"/>
  <c r="H76" i="10"/>
  <c r="H77" i="10"/>
  <c r="H78" i="10"/>
  <c r="H79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H67" i="10"/>
  <c r="G67" i="10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07" i="9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168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F167" i="8"/>
  <c r="E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167" i="8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07" i="9"/>
  <c r="A68" i="10" l="1"/>
  <c r="B68" i="10"/>
  <c r="A69" i="10"/>
  <c r="B69" i="10"/>
  <c r="A70" i="10"/>
  <c r="B70" i="10"/>
  <c r="A71" i="10"/>
  <c r="B71" i="10"/>
  <c r="A72" i="10"/>
  <c r="B72" i="10"/>
  <c r="A73" i="10"/>
  <c r="B73" i="10"/>
  <c r="A74" i="10"/>
  <c r="B74" i="10"/>
  <c r="A75" i="10"/>
  <c r="B75" i="10"/>
  <c r="A76" i="10"/>
  <c r="B76" i="10"/>
  <c r="A77" i="10"/>
  <c r="B77" i="10"/>
  <c r="A78" i="10"/>
  <c r="B78" i="10"/>
  <c r="A79" i="10"/>
  <c r="B79" i="10"/>
  <c r="A80" i="10"/>
  <c r="B80" i="10"/>
  <c r="A81" i="10"/>
  <c r="B81" i="10"/>
  <c r="A82" i="10"/>
  <c r="B82" i="10"/>
  <c r="A83" i="10"/>
  <c r="B83" i="10"/>
  <c r="A84" i="10"/>
  <c r="B84" i="10"/>
  <c r="A85" i="10"/>
  <c r="B85" i="10"/>
  <c r="A86" i="10"/>
  <c r="B86" i="10"/>
  <c r="A87" i="10"/>
  <c r="B87" i="10"/>
  <c r="A88" i="10"/>
  <c r="B88" i="10"/>
  <c r="A89" i="10"/>
  <c r="B89" i="10"/>
  <c r="A90" i="10"/>
  <c r="B90" i="10"/>
  <c r="A91" i="10"/>
  <c r="B91" i="10"/>
  <c r="A92" i="10"/>
  <c r="B92" i="10"/>
  <c r="A93" i="10"/>
  <c r="B93" i="10"/>
  <c r="A94" i="10"/>
  <c r="B94" i="10"/>
  <c r="A95" i="10"/>
  <c r="B95" i="10"/>
  <c r="A96" i="10"/>
  <c r="B96" i="10"/>
  <c r="A97" i="10"/>
  <c r="B97" i="10"/>
  <c r="B67" i="10"/>
  <c r="A67" i="10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07" i="9"/>
  <c r="F40" i="10" l="1"/>
  <c r="F41" i="10"/>
  <c r="F38" i="10"/>
  <c r="F36" i="10"/>
  <c r="E6" i="10"/>
  <c r="F6" i="10" s="1"/>
  <c r="F39" i="10" s="1"/>
  <c r="E6" i="9"/>
  <c r="F6" i="9" s="1"/>
  <c r="F79" i="9" s="1"/>
  <c r="D110" i="9" l="1"/>
  <c r="D118" i="9"/>
  <c r="D126" i="9"/>
  <c r="D134" i="9"/>
  <c r="D142" i="9"/>
  <c r="D150" i="9"/>
  <c r="D158" i="9"/>
  <c r="D166" i="9"/>
  <c r="D174" i="9"/>
  <c r="D107" i="9"/>
  <c r="D131" i="9"/>
  <c r="D163" i="9"/>
  <c r="D116" i="9"/>
  <c r="D140" i="9"/>
  <c r="D172" i="9"/>
  <c r="D111" i="9"/>
  <c r="D119" i="9"/>
  <c r="D127" i="9"/>
  <c r="D135" i="9"/>
  <c r="D143" i="9"/>
  <c r="D151" i="9"/>
  <c r="D159" i="9"/>
  <c r="D167" i="9"/>
  <c r="D175" i="9"/>
  <c r="D177" i="9"/>
  <c r="D139" i="9"/>
  <c r="D112" i="9"/>
  <c r="D120" i="9"/>
  <c r="D128" i="9"/>
  <c r="D136" i="9"/>
  <c r="D144" i="9"/>
  <c r="D152" i="9"/>
  <c r="D160" i="9"/>
  <c r="D168" i="9"/>
  <c r="D176" i="9"/>
  <c r="D113" i="9"/>
  <c r="D121" i="9"/>
  <c r="D129" i="9"/>
  <c r="D137" i="9"/>
  <c r="D145" i="9"/>
  <c r="D153" i="9"/>
  <c r="D161" i="9"/>
  <c r="D169" i="9"/>
  <c r="D123" i="9"/>
  <c r="D155" i="9"/>
  <c r="D124" i="9"/>
  <c r="D164" i="9"/>
  <c r="D114" i="9"/>
  <c r="D122" i="9"/>
  <c r="D130" i="9"/>
  <c r="D138" i="9"/>
  <c r="D146" i="9"/>
  <c r="D154" i="9"/>
  <c r="D162" i="9"/>
  <c r="D170" i="9"/>
  <c r="D115" i="9"/>
  <c r="D147" i="9"/>
  <c r="D171" i="9"/>
  <c r="D132" i="9"/>
  <c r="D156" i="9"/>
  <c r="D109" i="9"/>
  <c r="D117" i="9"/>
  <c r="D125" i="9"/>
  <c r="D133" i="9"/>
  <c r="D141" i="9"/>
  <c r="D149" i="9"/>
  <c r="D157" i="9"/>
  <c r="D165" i="9"/>
  <c r="D173" i="9"/>
  <c r="D108" i="9"/>
  <c r="D148" i="9"/>
  <c r="D67" i="10"/>
  <c r="D72" i="10"/>
  <c r="D86" i="10"/>
  <c r="D92" i="10"/>
  <c r="D96" i="10"/>
  <c r="D69" i="10"/>
  <c r="D77" i="10"/>
  <c r="D81" i="10"/>
  <c r="D85" i="10"/>
  <c r="D89" i="10"/>
  <c r="D93" i="10"/>
  <c r="D97" i="10"/>
  <c r="D68" i="10"/>
  <c r="D70" i="10"/>
  <c r="D74" i="10"/>
  <c r="D76" i="10"/>
  <c r="D78" i="10"/>
  <c r="D80" i="10"/>
  <c r="D82" i="10"/>
  <c r="D84" i="10"/>
  <c r="D88" i="10"/>
  <c r="D90" i="10"/>
  <c r="D94" i="10"/>
  <c r="D71" i="10"/>
  <c r="D75" i="10"/>
  <c r="D79" i="10"/>
  <c r="D83" i="10"/>
  <c r="D87" i="10"/>
  <c r="D91" i="10"/>
  <c r="D95" i="10"/>
  <c r="D73" i="10"/>
  <c r="F37" i="10"/>
  <c r="C67" i="10"/>
  <c r="C68" i="10"/>
  <c r="C70" i="10"/>
  <c r="C72" i="10"/>
  <c r="C74" i="10"/>
  <c r="C76" i="10"/>
  <c r="C78" i="10"/>
  <c r="C80" i="10"/>
  <c r="C82" i="10"/>
  <c r="C84" i="10"/>
  <c r="C86" i="10"/>
  <c r="C88" i="10"/>
  <c r="C90" i="10"/>
  <c r="C92" i="10"/>
  <c r="C94" i="10"/>
  <c r="C96" i="10"/>
  <c r="C71" i="10"/>
  <c r="C77" i="10"/>
  <c r="C81" i="10"/>
  <c r="C85" i="10"/>
  <c r="C89" i="10"/>
  <c r="C93" i="10"/>
  <c r="C97" i="10"/>
  <c r="C73" i="10"/>
  <c r="C75" i="10"/>
  <c r="C79" i="10"/>
  <c r="C83" i="10"/>
  <c r="C87" i="10"/>
  <c r="C91" i="10"/>
  <c r="C95" i="10"/>
  <c r="C69" i="10"/>
  <c r="F81" i="9"/>
  <c r="F78" i="9"/>
  <c r="F80" i="9"/>
  <c r="F76" i="9"/>
  <c r="F77" i="9"/>
  <c r="E6" i="8"/>
  <c r="F6" i="8" s="1"/>
  <c r="C112" i="9" l="1"/>
  <c r="C120" i="9"/>
  <c r="C128" i="9"/>
  <c r="C136" i="9"/>
  <c r="C144" i="9"/>
  <c r="C152" i="9"/>
  <c r="C160" i="9"/>
  <c r="C168" i="9"/>
  <c r="C176" i="9"/>
  <c r="C115" i="9"/>
  <c r="C133" i="9"/>
  <c r="C173" i="9"/>
  <c r="C150" i="9"/>
  <c r="C113" i="9"/>
  <c r="C121" i="9"/>
  <c r="C129" i="9"/>
  <c r="C137" i="9"/>
  <c r="C145" i="9"/>
  <c r="C153" i="9"/>
  <c r="C161" i="9"/>
  <c r="C169" i="9"/>
  <c r="C177" i="9"/>
  <c r="C107" i="9"/>
  <c r="C163" i="9"/>
  <c r="C117" i="9"/>
  <c r="C165" i="9"/>
  <c r="C126" i="9"/>
  <c r="C114" i="9"/>
  <c r="C122" i="9"/>
  <c r="C130" i="9"/>
  <c r="C138" i="9"/>
  <c r="C146" i="9"/>
  <c r="C154" i="9"/>
  <c r="C162" i="9"/>
  <c r="C170" i="9"/>
  <c r="C131" i="9"/>
  <c r="C157" i="9"/>
  <c r="C123" i="9"/>
  <c r="C139" i="9"/>
  <c r="C147" i="9"/>
  <c r="C155" i="9"/>
  <c r="C171" i="9"/>
  <c r="C109" i="9"/>
  <c r="C141" i="9"/>
  <c r="C134" i="9"/>
  <c r="C166" i="9"/>
  <c r="C108" i="9"/>
  <c r="C116" i="9"/>
  <c r="C124" i="9"/>
  <c r="C132" i="9"/>
  <c r="C140" i="9"/>
  <c r="C148" i="9"/>
  <c r="C156" i="9"/>
  <c r="C164" i="9"/>
  <c r="C172" i="9"/>
  <c r="C125" i="9"/>
  <c r="C149" i="9"/>
  <c r="C118" i="9"/>
  <c r="C158" i="9"/>
  <c r="C111" i="9"/>
  <c r="C119" i="9"/>
  <c r="C127" i="9"/>
  <c r="C135" i="9"/>
  <c r="C143" i="9"/>
  <c r="C151" i="9"/>
  <c r="C159" i="9"/>
  <c r="C167" i="9"/>
  <c r="C175" i="9"/>
  <c r="C110" i="9"/>
  <c r="C142" i="9"/>
  <c r="C174" i="9"/>
  <c r="F128" i="8"/>
  <c r="F130" i="8"/>
  <c r="F129" i="8"/>
  <c r="F133" i="8"/>
  <c r="F132" i="8"/>
  <c r="F131" i="8"/>
  <c r="D171" i="8" l="1"/>
  <c r="D179" i="8"/>
  <c r="D187" i="8"/>
  <c r="D195" i="8"/>
  <c r="D203" i="8"/>
  <c r="D211" i="8"/>
  <c r="D219" i="8"/>
  <c r="D227" i="8"/>
  <c r="D235" i="8"/>
  <c r="D243" i="8"/>
  <c r="D251" i="8"/>
  <c r="D259" i="8"/>
  <c r="D267" i="8"/>
  <c r="D275" i="8"/>
  <c r="D283" i="8"/>
  <c r="D237" i="8"/>
  <c r="D253" i="8"/>
  <c r="D277" i="8"/>
  <c r="D198" i="8"/>
  <c r="D214" i="8"/>
  <c r="D238" i="8"/>
  <c r="D254" i="8"/>
  <c r="D278" i="8"/>
  <c r="D215" i="8"/>
  <c r="D239" i="8"/>
  <c r="D279" i="8"/>
  <c r="D201" i="8"/>
  <c r="D241" i="8"/>
  <c r="D281" i="8"/>
  <c r="D210" i="8"/>
  <c r="D250" i="8"/>
  <c r="D172" i="8"/>
  <c r="D180" i="8"/>
  <c r="D188" i="8"/>
  <c r="D196" i="8"/>
  <c r="D204" i="8"/>
  <c r="D212" i="8"/>
  <c r="D220" i="8"/>
  <c r="D228" i="8"/>
  <c r="D236" i="8"/>
  <c r="D244" i="8"/>
  <c r="D252" i="8"/>
  <c r="D260" i="8"/>
  <c r="D268" i="8"/>
  <c r="D276" i="8"/>
  <c r="D284" i="8"/>
  <c r="D173" i="8"/>
  <c r="D189" i="8"/>
  <c r="D197" i="8"/>
  <c r="D205" i="8"/>
  <c r="D182" i="8"/>
  <c r="D222" i="8"/>
  <c r="D246" i="8"/>
  <c r="D270" i="8"/>
  <c r="D191" i="8"/>
  <c r="D231" i="8"/>
  <c r="D271" i="8"/>
  <c r="D168" i="8"/>
  <c r="D200" i="8"/>
  <c r="D216" i="8"/>
  <c r="D240" i="8"/>
  <c r="D272" i="8"/>
  <c r="D185" i="8"/>
  <c r="D225" i="8"/>
  <c r="D265" i="8"/>
  <c r="D202" i="8"/>
  <c r="D258" i="8"/>
  <c r="D181" i="8"/>
  <c r="D213" i="8"/>
  <c r="D221" i="8"/>
  <c r="D229" i="8"/>
  <c r="D245" i="8"/>
  <c r="D261" i="8"/>
  <c r="D269" i="8"/>
  <c r="D285" i="8"/>
  <c r="D174" i="8"/>
  <c r="D206" i="8"/>
  <c r="D230" i="8"/>
  <c r="D262" i="8"/>
  <c r="D207" i="8"/>
  <c r="D247" i="8"/>
  <c r="D287" i="8"/>
  <c r="D184" i="8"/>
  <c r="D208" i="8"/>
  <c r="D232" i="8"/>
  <c r="D256" i="8"/>
  <c r="D167" i="8"/>
  <c r="D193" i="8"/>
  <c r="D217" i="8"/>
  <c r="D249" i="8"/>
  <c r="D218" i="8"/>
  <c r="D274" i="8"/>
  <c r="D190" i="8"/>
  <c r="D286" i="8"/>
  <c r="D255" i="8"/>
  <c r="D248" i="8"/>
  <c r="D177" i="8"/>
  <c r="D233" i="8"/>
  <c r="D273" i="8"/>
  <c r="D234" i="8"/>
  <c r="D282" i="8"/>
  <c r="D175" i="8"/>
  <c r="D183" i="8"/>
  <c r="D199" i="8"/>
  <c r="D223" i="8"/>
  <c r="D263" i="8"/>
  <c r="D176" i="8"/>
  <c r="D192" i="8"/>
  <c r="D224" i="8"/>
  <c r="D264" i="8"/>
  <c r="D280" i="8"/>
  <c r="D169" i="8"/>
  <c r="D209" i="8"/>
  <c r="D257" i="8"/>
  <c r="D226" i="8"/>
  <c r="D266" i="8"/>
  <c r="D170" i="8"/>
  <c r="D178" i="8"/>
  <c r="D186" i="8"/>
  <c r="D194" i="8"/>
  <c r="D242" i="8"/>
</calcChain>
</file>

<file path=xl/sharedStrings.xml><?xml version="1.0" encoding="utf-8"?>
<sst xmlns="http://schemas.openxmlformats.org/spreadsheetml/2006/main" count="99" uniqueCount="31">
  <si>
    <t>average</t>
  </si>
  <si>
    <t>minimium</t>
  </si>
  <si>
    <t>maximum</t>
  </si>
  <si>
    <t>median</t>
  </si>
  <si>
    <t>99th Percentile</t>
  </si>
  <si>
    <t>95th Percentile</t>
  </si>
  <si>
    <t>Month</t>
  </si>
  <si>
    <t>Flow</t>
  </si>
  <si>
    <t>Ammonia</t>
  </si>
  <si>
    <t>NO2+NO3</t>
  </si>
  <si>
    <t>TIN</t>
  </si>
  <si>
    <t>Monthly Average</t>
  </si>
  <si>
    <t>MGD</t>
  </si>
  <si>
    <t>mg/L</t>
  </si>
  <si>
    <t>lbs/day</t>
  </si>
  <si>
    <t>Data taken from monthly average summary data included in monthly DMRs.</t>
  </si>
  <si>
    <t>Facility was required to report monthly nutrient data, but typically collected weekly samples.</t>
  </si>
  <si>
    <t>99% UCL</t>
  </si>
  <si>
    <t>99%ile</t>
  </si>
  <si>
    <t>Average</t>
  </si>
  <si>
    <t>99% UCL*</t>
  </si>
  <si>
    <t>99% UCL from bootstrapping spreadsheet, resample whole population</t>
  </si>
  <si>
    <t>99% UCL from bootstrapping spreadsheet, resample whole population,  2015-2019</t>
  </si>
  <si>
    <t>99% UCL from bootstrapping spreadshee, resample whole population, all data</t>
  </si>
  <si>
    <t>2015-2019</t>
  </si>
  <si>
    <t>99% UCL* from bootstrapping spreadsheet using n=12 resample size, 2015-2019</t>
  </si>
  <si>
    <t>99% UCL* from bootstrapping spreadsheet using n=12 resample size, all data</t>
  </si>
  <si>
    <t>99% UCL* from bootstrapping spreadsheet using n=7 resample size, all data</t>
  </si>
  <si>
    <t>99% UCL* from bootstrapping spreadsheet using n=7 resample size, 2015-2019</t>
  </si>
  <si>
    <t>99% UCL* from bootstrapping spreadsheet using n=3 resample size, 2015-2019</t>
  </si>
  <si>
    <t>99% UCL*from bootstrapping spreadsheet using n=3 resample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</si>
</sst>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[$-409]mmmm\-yy;@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Verdana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165" fontId="4" fillId="0" borderId="0" xfId="0" applyNumberFormat="1" applyFont="1" applyFill="1" applyBorder="1"/>
    <xf numFmtId="14" fontId="4" fillId="0" borderId="0" xfId="0" applyNumberFormat="1" applyFont="1" applyFill="1" applyBorder="1"/>
    <xf numFmtId="164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1" fontId="1" fillId="0" borderId="0" xfId="3" applyNumberFormat="1" applyFont="1"/>
    <xf numFmtId="165" fontId="6" fillId="0" borderId="0" xfId="0" applyNumberFormat="1" applyFont="1" applyFill="1" applyBorder="1"/>
    <xf numFmtId="3" fontId="1" fillId="0" borderId="0" xfId="0" applyNumberFormat="1" applyFont="1"/>
    <xf numFmtId="166" fontId="1" fillId="0" borderId="0" xfId="3" applyNumberFormat="1" applyFont="1"/>
    <xf numFmtId="166" fontId="0" fillId="0" borderId="0" xfId="3" applyNumberFormat="1" applyFont="1"/>
    <xf numFmtId="3" fontId="0" fillId="0" borderId="0" xfId="0" applyNumberFormat="1"/>
    <xf numFmtId="14" fontId="7" fillId="0" borderId="0" xfId="0" applyNumberFormat="1" applyFont="1" applyFill="1" applyBorder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TIN LOAD BY MONTH, Combined WWTP Annual Cap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'Combined WWTP'!$A$4:$A$124</c:f>
              <c:numCache>
                <c:formatCode>m/d/yyyy</c:formatCode>
                <c:ptCount val="121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  <c:pt idx="12">
                  <c:v>40390</c:v>
                </c:pt>
                <c:pt idx="13">
                  <c:v>40421</c:v>
                </c:pt>
                <c:pt idx="14">
                  <c:v>40451</c:v>
                </c:pt>
                <c:pt idx="15">
                  <c:v>40482</c:v>
                </c:pt>
                <c:pt idx="16">
                  <c:v>40512</c:v>
                </c:pt>
                <c:pt idx="17">
                  <c:v>40543</c:v>
                </c:pt>
                <c:pt idx="18">
                  <c:v>40574</c:v>
                </c:pt>
                <c:pt idx="19">
                  <c:v>40602</c:v>
                </c:pt>
                <c:pt idx="20">
                  <c:v>40633</c:v>
                </c:pt>
                <c:pt idx="21">
                  <c:v>40663</c:v>
                </c:pt>
                <c:pt idx="22">
                  <c:v>40694</c:v>
                </c:pt>
                <c:pt idx="23">
                  <c:v>40724</c:v>
                </c:pt>
                <c:pt idx="24">
                  <c:v>40755</c:v>
                </c:pt>
                <c:pt idx="25">
                  <c:v>40786</c:v>
                </c:pt>
                <c:pt idx="26">
                  <c:v>40816</c:v>
                </c:pt>
                <c:pt idx="27">
                  <c:v>40847</c:v>
                </c:pt>
                <c:pt idx="28">
                  <c:v>40877</c:v>
                </c:pt>
                <c:pt idx="29">
                  <c:v>40908</c:v>
                </c:pt>
                <c:pt idx="30">
                  <c:v>40939</c:v>
                </c:pt>
                <c:pt idx="31">
                  <c:v>40968</c:v>
                </c:pt>
                <c:pt idx="32">
                  <c:v>40999</c:v>
                </c:pt>
                <c:pt idx="33">
                  <c:v>41029</c:v>
                </c:pt>
                <c:pt idx="34">
                  <c:v>41060</c:v>
                </c:pt>
                <c:pt idx="35">
                  <c:v>41090</c:v>
                </c:pt>
                <c:pt idx="36">
                  <c:v>41121</c:v>
                </c:pt>
                <c:pt idx="37">
                  <c:v>41152</c:v>
                </c:pt>
                <c:pt idx="38">
                  <c:v>41182</c:v>
                </c:pt>
                <c:pt idx="39">
                  <c:v>41213</c:v>
                </c:pt>
                <c:pt idx="40">
                  <c:v>41243</c:v>
                </c:pt>
                <c:pt idx="41">
                  <c:v>41274</c:v>
                </c:pt>
                <c:pt idx="42">
                  <c:v>41305</c:v>
                </c:pt>
                <c:pt idx="43">
                  <c:v>41333</c:v>
                </c:pt>
                <c:pt idx="44">
                  <c:v>41364</c:v>
                </c:pt>
                <c:pt idx="45">
                  <c:v>41394</c:v>
                </c:pt>
                <c:pt idx="46">
                  <c:v>41425</c:v>
                </c:pt>
                <c:pt idx="47">
                  <c:v>41455</c:v>
                </c:pt>
                <c:pt idx="48">
                  <c:v>41486</c:v>
                </c:pt>
                <c:pt idx="49">
                  <c:v>41517</c:v>
                </c:pt>
                <c:pt idx="50">
                  <c:v>41547</c:v>
                </c:pt>
                <c:pt idx="51">
                  <c:v>41578</c:v>
                </c:pt>
                <c:pt idx="52">
                  <c:v>41608</c:v>
                </c:pt>
                <c:pt idx="53">
                  <c:v>41639</c:v>
                </c:pt>
                <c:pt idx="54">
                  <c:v>41670</c:v>
                </c:pt>
                <c:pt idx="55">
                  <c:v>41698</c:v>
                </c:pt>
                <c:pt idx="56">
                  <c:v>41729</c:v>
                </c:pt>
                <c:pt idx="57">
                  <c:v>41759</c:v>
                </c:pt>
                <c:pt idx="58">
                  <c:v>41790</c:v>
                </c:pt>
                <c:pt idx="59">
                  <c:v>41820</c:v>
                </c:pt>
                <c:pt idx="60">
                  <c:v>41851</c:v>
                </c:pt>
                <c:pt idx="61">
                  <c:v>41882</c:v>
                </c:pt>
                <c:pt idx="62">
                  <c:v>41912</c:v>
                </c:pt>
                <c:pt idx="63">
                  <c:v>41943</c:v>
                </c:pt>
                <c:pt idx="64">
                  <c:v>41973</c:v>
                </c:pt>
                <c:pt idx="65">
                  <c:v>42004</c:v>
                </c:pt>
                <c:pt idx="66">
                  <c:v>42035</c:v>
                </c:pt>
                <c:pt idx="67">
                  <c:v>42063</c:v>
                </c:pt>
                <c:pt idx="68">
                  <c:v>42094</c:v>
                </c:pt>
                <c:pt idx="69">
                  <c:v>42124</c:v>
                </c:pt>
                <c:pt idx="70">
                  <c:v>42155</c:v>
                </c:pt>
                <c:pt idx="71">
                  <c:v>42185</c:v>
                </c:pt>
                <c:pt idx="72">
                  <c:v>42216</c:v>
                </c:pt>
                <c:pt idx="73">
                  <c:v>42247</c:v>
                </c:pt>
                <c:pt idx="74">
                  <c:v>42277</c:v>
                </c:pt>
                <c:pt idx="75">
                  <c:v>42308</c:v>
                </c:pt>
                <c:pt idx="76">
                  <c:v>42338</c:v>
                </c:pt>
                <c:pt idx="77">
                  <c:v>42369</c:v>
                </c:pt>
                <c:pt idx="78">
                  <c:v>42400</c:v>
                </c:pt>
                <c:pt idx="79">
                  <c:v>42429</c:v>
                </c:pt>
                <c:pt idx="80">
                  <c:v>42460</c:v>
                </c:pt>
                <c:pt idx="81">
                  <c:v>42490</c:v>
                </c:pt>
                <c:pt idx="82">
                  <c:v>42521</c:v>
                </c:pt>
                <c:pt idx="83">
                  <c:v>42551</c:v>
                </c:pt>
                <c:pt idx="84">
                  <c:v>42582</c:v>
                </c:pt>
                <c:pt idx="85">
                  <c:v>42613</c:v>
                </c:pt>
                <c:pt idx="86">
                  <c:v>42643</c:v>
                </c:pt>
                <c:pt idx="87">
                  <c:v>42674</c:v>
                </c:pt>
                <c:pt idx="88">
                  <c:v>42704</c:v>
                </c:pt>
                <c:pt idx="89">
                  <c:v>42735</c:v>
                </c:pt>
                <c:pt idx="90">
                  <c:v>42766</c:v>
                </c:pt>
                <c:pt idx="91">
                  <c:v>42794</c:v>
                </c:pt>
                <c:pt idx="92">
                  <c:v>42825</c:v>
                </c:pt>
                <c:pt idx="93">
                  <c:v>42855</c:v>
                </c:pt>
                <c:pt idx="94">
                  <c:v>42886</c:v>
                </c:pt>
                <c:pt idx="95">
                  <c:v>42916</c:v>
                </c:pt>
                <c:pt idx="96">
                  <c:v>42947</c:v>
                </c:pt>
                <c:pt idx="97">
                  <c:v>42978</c:v>
                </c:pt>
                <c:pt idx="98">
                  <c:v>43008</c:v>
                </c:pt>
                <c:pt idx="99">
                  <c:v>43039</c:v>
                </c:pt>
                <c:pt idx="100">
                  <c:v>43069</c:v>
                </c:pt>
                <c:pt idx="101">
                  <c:v>43100</c:v>
                </c:pt>
                <c:pt idx="102">
                  <c:v>43131</c:v>
                </c:pt>
                <c:pt idx="103">
                  <c:v>43159</c:v>
                </c:pt>
                <c:pt idx="104">
                  <c:v>43190</c:v>
                </c:pt>
                <c:pt idx="105">
                  <c:v>43220</c:v>
                </c:pt>
                <c:pt idx="106">
                  <c:v>43251</c:v>
                </c:pt>
                <c:pt idx="107">
                  <c:v>43281</c:v>
                </c:pt>
                <c:pt idx="108">
                  <c:v>43312</c:v>
                </c:pt>
                <c:pt idx="109">
                  <c:v>43343</c:v>
                </c:pt>
                <c:pt idx="110">
                  <c:v>43373</c:v>
                </c:pt>
                <c:pt idx="111">
                  <c:v>43404</c:v>
                </c:pt>
                <c:pt idx="112">
                  <c:v>43434</c:v>
                </c:pt>
                <c:pt idx="113">
                  <c:v>43465</c:v>
                </c:pt>
                <c:pt idx="114">
                  <c:v>43496</c:v>
                </c:pt>
                <c:pt idx="115">
                  <c:v>43524</c:v>
                </c:pt>
                <c:pt idx="116">
                  <c:v>43555</c:v>
                </c:pt>
                <c:pt idx="117">
                  <c:v>43585</c:v>
                </c:pt>
                <c:pt idx="118">
                  <c:v>43616</c:v>
                </c:pt>
                <c:pt idx="119">
                  <c:v>43646</c:v>
                </c:pt>
                <c:pt idx="120">
                  <c:v>43677</c:v>
                </c:pt>
              </c:numCache>
            </c:numRef>
          </c:cat>
          <c:val>
            <c:numRef>
              <c:f>'Combined WWTP'!$F$4:$F$124</c:f>
              <c:numCache>
                <c:formatCode>_(* #,##0_);_(* \(#,##0\);_(* "-"??_);_(@_)</c:formatCode>
                <c:ptCount val="121"/>
                <c:pt idx="0">
                  <c:v>16287.214356</c:v>
                </c:pt>
                <c:pt idx="1">
                  <c:v>16393.01643</c:v>
                </c:pt>
                <c:pt idx="2">
                  <c:v>21900.906719999995</c:v>
                </c:pt>
                <c:pt idx="3">
                  <c:v>19228.081836000001</c:v>
                </c:pt>
                <c:pt idx="4">
                  <c:v>25109.671679999999</c:v>
                </c:pt>
                <c:pt idx="5">
                  <c:v>17305.638444</c:v>
                </c:pt>
                <c:pt idx="6">
                  <c:v>17562.402857999998</c:v>
                </c:pt>
                <c:pt idx="7">
                  <c:v>17069.564736</c:v>
                </c:pt>
                <c:pt idx="8">
                  <c:v>15054.006911999997</c:v>
                </c:pt>
                <c:pt idx="9">
                  <c:v>18489.960144000001</c:v>
                </c:pt>
                <c:pt idx="10">
                  <c:v>14984.572242000002</c:v>
                </c:pt>
                <c:pt idx="11">
                  <c:v>21158.193023999997</c:v>
                </c:pt>
                <c:pt idx="12">
                  <c:v>15831.48006</c:v>
                </c:pt>
                <c:pt idx="13">
                  <c:v>18200.295264</c:v>
                </c:pt>
                <c:pt idx="14">
                  <c:v>15107.676480000002</c:v>
                </c:pt>
                <c:pt idx="15">
                  <c:v>17910.344321999997</c:v>
                </c:pt>
                <c:pt idx="16">
                  <c:v>16319.795399999999</c:v>
                </c:pt>
                <c:pt idx="17">
                  <c:v>24998.865605999996</c:v>
                </c:pt>
                <c:pt idx="18">
                  <c:v>19698.626304000001</c:v>
                </c:pt>
                <c:pt idx="19">
                  <c:v>17585.266134000001</c:v>
                </c:pt>
                <c:pt idx="20">
                  <c:v>17070.311999999998</c:v>
                </c:pt>
                <c:pt idx="21">
                  <c:v>18385.65927</c:v>
                </c:pt>
                <c:pt idx="22">
                  <c:v>19212.077375999997</c:v>
                </c:pt>
                <c:pt idx="23">
                  <c:v>20956.694454000004</c:v>
                </c:pt>
                <c:pt idx="24">
                  <c:v>19825.237512</c:v>
                </c:pt>
                <c:pt idx="25">
                  <c:v>21045.484595999998</c:v>
                </c:pt>
                <c:pt idx="26">
                  <c:v>16520.205600000001</c:v>
                </c:pt>
                <c:pt idx="27">
                  <c:v>19417.31727</c:v>
                </c:pt>
                <c:pt idx="28">
                  <c:v>21848.524848000001</c:v>
                </c:pt>
                <c:pt idx="29">
                  <c:v>18023.547311999999</c:v>
                </c:pt>
                <c:pt idx="30">
                  <c:v>16604.469624000001</c:v>
                </c:pt>
                <c:pt idx="31">
                  <c:v>19553.668764000002</c:v>
                </c:pt>
                <c:pt idx="32">
                  <c:v>20374.35312</c:v>
                </c:pt>
                <c:pt idx="33">
                  <c:v>18034.551108</c:v>
                </c:pt>
                <c:pt idx="34">
                  <c:v>18473.705483999998</c:v>
                </c:pt>
                <c:pt idx="35">
                  <c:v>18838.698912</c:v>
                </c:pt>
                <c:pt idx="36">
                  <c:v>18062.797019999998</c:v>
                </c:pt>
                <c:pt idx="37">
                  <c:v>15996.388548000001</c:v>
                </c:pt>
                <c:pt idx="38">
                  <c:v>14519.646432</c:v>
                </c:pt>
                <c:pt idx="39">
                  <c:v>16770.15957</c:v>
                </c:pt>
                <c:pt idx="40">
                  <c:v>18257.350871999999</c:v>
                </c:pt>
                <c:pt idx="41">
                  <c:v>20180.23128</c:v>
                </c:pt>
                <c:pt idx="42">
                  <c:v>20177.902752000002</c:v>
                </c:pt>
                <c:pt idx="43">
                  <c:v>16020.663785999999</c:v>
                </c:pt>
                <c:pt idx="44">
                  <c:v>18042.974507999999</c:v>
                </c:pt>
                <c:pt idx="45">
                  <c:v>16808.380956000005</c:v>
                </c:pt>
                <c:pt idx="46">
                  <c:v>18339.109560000001</c:v>
                </c:pt>
                <c:pt idx="47">
                  <c:v>18274.977461999999</c:v>
                </c:pt>
                <c:pt idx="48">
                  <c:v>16411.139249999997</c:v>
                </c:pt>
                <c:pt idx="49">
                  <c:v>15759.662652000001</c:v>
                </c:pt>
                <c:pt idx="50">
                  <c:v>15852.868824000001</c:v>
                </c:pt>
                <c:pt idx="51">
                  <c:v>16219.044864000001</c:v>
                </c:pt>
                <c:pt idx="52">
                  <c:v>21436.470467999996</c:v>
                </c:pt>
                <c:pt idx="53">
                  <c:v>16936.621800000001</c:v>
                </c:pt>
                <c:pt idx="54">
                  <c:v>18651.058919999999</c:v>
                </c:pt>
                <c:pt idx="55">
                  <c:v>21589.067448000002</c:v>
                </c:pt>
                <c:pt idx="56">
                  <c:v>17547.886254000001</c:v>
                </c:pt>
                <c:pt idx="57">
                  <c:v>19009.039241999995</c:v>
                </c:pt>
                <c:pt idx="58">
                  <c:v>14140.103039999998</c:v>
                </c:pt>
                <c:pt idx="59">
                  <c:v>15365.197332</c:v>
                </c:pt>
                <c:pt idx="60">
                  <c:v>16639.195716000002</c:v>
                </c:pt>
                <c:pt idx="61">
                  <c:v>19497.775751999998</c:v>
                </c:pt>
                <c:pt idx="62">
                  <c:v>20949.085872</c:v>
                </c:pt>
                <c:pt idx="63">
                  <c:v>24185.876567999996</c:v>
                </c:pt>
                <c:pt idx="64">
                  <c:v>20375.1204</c:v>
                </c:pt>
                <c:pt idx="65">
                  <c:v>32022.844464000002</c:v>
                </c:pt>
                <c:pt idx="66">
                  <c:v>22141.054518000001</c:v>
                </c:pt>
                <c:pt idx="67">
                  <c:v>14145.291770999998</c:v>
                </c:pt>
                <c:pt idx="68">
                  <c:v>15280.6592556</c:v>
                </c:pt>
                <c:pt idx="69">
                  <c:v>17456.487807023997</c:v>
                </c:pt>
                <c:pt idx="70">
                  <c:v>20171.478804866998</c:v>
                </c:pt>
                <c:pt idx="71">
                  <c:v>18667.8198270906</c:v>
                </c:pt>
                <c:pt idx="72">
                  <c:v>17868.190626000003</c:v>
                </c:pt>
                <c:pt idx="73">
                  <c:v>19063.920595320003</c:v>
                </c:pt>
                <c:pt idx="74">
                  <c:v>25640.729061299993</c:v>
                </c:pt>
                <c:pt idx="75">
                  <c:v>14246.2094262552</c:v>
                </c:pt>
                <c:pt idx="76">
                  <c:v>14279.716308000001</c:v>
                </c:pt>
                <c:pt idx="77">
                  <c:v>13436.899927200002</c:v>
                </c:pt>
                <c:pt idx="78">
                  <c:v>22697.921262786</c:v>
                </c:pt>
                <c:pt idx="79">
                  <c:v>21030.742395000001</c:v>
                </c:pt>
                <c:pt idx="80">
                  <c:v>11916.635938200001</c:v>
                </c:pt>
                <c:pt idx="81">
                  <c:v>13404.149852250001</c:v>
                </c:pt>
                <c:pt idx="82">
                  <c:v>16314.161629920001</c:v>
                </c:pt>
                <c:pt idx="83">
                  <c:v>20985.514992</c:v>
                </c:pt>
                <c:pt idx="84">
                  <c:v>13552.785061199998</c:v>
                </c:pt>
                <c:pt idx="85">
                  <c:v>14773.7538888</c:v>
                </c:pt>
                <c:pt idx="86">
                  <c:v>15011.446640999999</c:v>
                </c:pt>
                <c:pt idx="87">
                  <c:v>16586.994988800001</c:v>
                </c:pt>
                <c:pt idx="88">
                  <c:v>17519.621768820001</c:v>
                </c:pt>
                <c:pt idx="89">
                  <c:v>16654.773501600001</c:v>
                </c:pt>
                <c:pt idx="90">
                  <c:v>19265.387990399999</c:v>
                </c:pt>
                <c:pt idx="91">
                  <c:v>15464.774620152</c:v>
                </c:pt>
                <c:pt idx="92">
                  <c:v>15636.932796600002</c:v>
                </c:pt>
                <c:pt idx="93">
                  <c:v>12430.182688026</c:v>
                </c:pt>
                <c:pt idx="94">
                  <c:v>15021.594781439402</c:v>
                </c:pt>
                <c:pt idx="95">
                  <c:v>15873.802997034602</c:v>
                </c:pt>
                <c:pt idx="96">
                  <c:v>16024.985636549998</c:v>
                </c:pt>
                <c:pt idx="97">
                  <c:v>15943.362494399998</c:v>
                </c:pt>
                <c:pt idx="98">
                  <c:v>16897.085196</c:v>
                </c:pt>
                <c:pt idx="99">
                  <c:v>22164.0994809</c:v>
                </c:pt>
                <c:pt idx="100">
                  <c:v>18600.696662399998</c:v>
                </c:pt>
                <c:pt idx="101">
                  <c:v>20972.688238800001</c:v>
                </c:pt>
                <c:pt idx="102">
                  <c:v>22548.0722886</c:v>
                </c:pt>
                <c:pt idx="103">
                  <c:v>18212.4844242</c:v>
                </c:pt>
                <c:pt idx="104">
                  <c:v>19115.004913439996</c:v>
                </c:pt>
                <c:pt idx="105">
                  <c:v>23176.930723200003</c:v>
                </c:pt>
                <c:pt idx="106">
                  <c:v>17534.073254099996</c:v>
                </c:pt>
                <c:pt idx="107">
                  <c:v>18696.221220959997</c:v>
                </c:pt>
                <c:pt idx="108">
                  <c:v>18949.749348000001</c:v>
                </c:pt>
                <c:pt idx="109">
                  <c:v>18354.769564739403</c:v>
                </c:pt>
                <c:pt idx="110">
                  <c:v>17694.561241860003</c:v>
                </c:pt>
                <c:pt idx="111">
                  <c:v>17442.711414720001</c:v>
                </c:pt>
                <c:pt idx="112">
                  <c:v>21725.490140663405</c:v>
                </c:pt>
                <c:pt idx="113">
                  <c:v>18425.196040800001</c:v>
                </c:pt>
                <c:pt idx="114">
                  <c:v>20257.648995497999</c:v>
                </c:pt>
                <c:pt idx="115">
                  <c:v>18169.481799599998</c:v>
                </c:pt>
                <c:pt idx="116">
                  <c:v>20295.480906000001</c:v>
                </c:pt>
                <c:pt idx="117">
                  <c:v>21306.700272330003</c:v>
                </c:pt>
                <c:pt idx="118">
                  <c:v>18553.380739919998</c:v>
                </c:pt>
                <c:pt idx="119">
                  <c:v>17026.238006489999</c:v>
                </c:pt>
                <c:pt idx="120">
                  <c:v>17871.057792900003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8-46E5-8D50-F0630FDD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4829576"/>
        <c:axId val="574828264"/>
      </c:barChart>
      <c:lineChart>
        <c:grouping val="standard"/>
        <c:varyColors val="0"/>
        <c:ser>
          <c:idx val="1"/>
          <c:order val="1"/>
          <c:tx>
            <c:v>Average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'Combined WWTP'!$A$4:$A$124</c:f>
              <c:numCache>
                <c:formatCode>m/d/yyyy</c:formatCode>
                <c:ptCount val="121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  <c:pt idx="12">
                  <c:v>40390</c:v>
                </c:pt>
                <c:pt idx="13">
                  <c:v>40421</c:v>
                </c:pt>
                <c:pt idx="14">
                  <c:v>40451</c:v>
                </c:pt>
                <c:pt idx="15">
                  <c:v>40482</c:v>
                </c:pt>
                <c:pt idx="16">
                  <c:v>40512</c:v>
                </c:pt>
                <c:pt idx="17">
                  <c:v>40543</c:v>
                </c:pt>
                <c:pt idx="18">
                  <c:v>40574</c:v>
                </c:pt>
                <c:pt idx="19">
                  <c:v>40602</c:v>
                </c:pt>
                <c:pt idx="20">
                  <c:v>40633</c:v>
                </c:pt>
                <c:pt idx="21">
                  <c:v>40663</c:v>
                </c:pt>
                <c:pt idx="22">
                  <c:v>40694</c:v>
                </c:pt>
                <c:pt idx="23">
                  <c:v>40724</c:v>
                </c:pt>
                <c:pt idx="24">
                  <c:v>40755</c:v>
                </c:pt>
                <c:pt idx="25">
                  <c:v>40786</c:v>
                </c:pt>
                <c:pt idx="26">
                  <c:v>40816</c:v>
                </c:pt>
                <c:pt idx="27">
                  <c:v>40847</c:v>
                </c:pt>
                <c:pt idx="28">
                  <c:v>40877</c:v>
                </c:pt>
                <c:pt idx="29">
                  <c:v>40908</c:v>
                </c:pt>
                <c:pt idx="30">
                  <c:v>40939</c:v>
                </c:pt>
                <c:pt idx="31">
                  <c:v>40968</c:v>
                </c:pt>
                <c:pt idx="32">
                  <c:v>40999</c:v>
                </c:pt>
                <c:pt idx="33">
                  <c:v>41029</c:v>
                </c:pt>
                <c:pt idx="34">
                  <c:v>41060</c:v>
                </c:pt>
                <c:pt idx="35">
                  <c:v>41090</c:v>
                </c:pt>
                <c:pt idx="36">
                  <c:v>41121</c:v>
                </c:pt>
                <c:pt idx="37">
                  <c:v>41152</c:v>
                </c:pt>
                <c:pt idx="38">
                  <c:v>41182</c:v>
                </c:pt>
                <c:pt idx="39">
                  <c:v>41213</c:v>
                </c:pt>
                <c:pt idx="40">
                  <c:v>41243</c:v>
                </c:pt>
                <c:pt idx="41">
                  <c:v>41274</c:v>
                </c:pt>
                <c:pt idx="42">
                  <c:v>41305</c:v>
                </c:pt>
                <c:pt idx="43">
                  <c:v>41333</c:v>
                </c:pt>
                <c:pt idx="44">
                  <c:v>41364</c:v>
                </c:pt>
                <c:pt idx="45">
                  <c:v>41394</c:v>
                </c:pt>
                <c:pt idx="46">
                  <c:v>41425</c:v>
                </c:pt>
                <c:pt idx="47">
                  <c:v>41455</c:v>
                </c:pt>
                <c:pt idx="48">
                  <c:v>41486</c:v>
                </c:pt>
                <c:pt idx="49">
                  <c:v>41517</c:v>
                </c:pt>
                <c:pt idx="50">
                  <c:v>41547</c:v>
                </c:pt>
                <c:pt idx="51">
                  <c:v>41578</c:v>
                </c:pt>
                <c:pt idx="52">
                  <c:v>41608</c:v>
                </c:pt>
                <c:pt idx="53">
                  <c:v>41639</c:v>
                </c:pt>
                <c:pt idx="54">
                  <c:v>41670</c:v>
                </c:pt>
                <c:pt idx="55">
                  <c:v>41698</c:v>
                </c:pt>
                <c:pt idx="56">
                  <c:v>41729</c:v>
                </c:pt>
                <c:pt idx="57">
                  <c:v>41759</c:v>
                </c:pt>
                <c:pt idx="58">
                  <c:v>41790</c:v>
                </c:pt>
                <c:pt idx="59">
                  <c:v>41820</c:v>
                </c:pt>
                <c:pt idx="60">
                  <c:v>41851</c:v>
                </c:pt>
                <c:pt idx="61">
                  <c:v>41882</c:v>
                </c:pt>
                <c:pt idx="62">
                  <c:v>41912</c:v>
                </c:pt>
                <c:pt idx="63">
                  <c:v>41943</c:v>
                </c:pt>
                <c:pt idx="64">
                  <c:v>41973</c:v>
                </c:pt>
                <c:pt idx="65">
                  <c:v>42004</c:v>
                </c:pt>
                <c:pt idx="66">
                  <c:v>42035</c:v>
                </c:pt>
                <c:pt idx="67">
                  <c:v>42063</c:v>
                </c:pt>
                <c:pt idx="68">
                  <c:v>42094</c:v>
                </c:pt>
                <c:pt idx="69">
                  <c:v>42124</c:v>
                </c:pt>
                <c:pt idx="70">
                  <c:v>42155</c:v>
                </c:pt>
                <c:pt idx="71">
                  <c:v>42185</c:v>
                </c:pt>
                <c:pt idx="72">
                  <c:v>42216</c:v>
                </c:pt>
                <c:pt idx="73">
                  <c:v>42247</c:v>
                </c:pt>
                <c:pt idx="74">
                  <c:v>42277</c:v>
                </c:pt>
                <c:pt idx="75">
                  <c:v>42308</c:v>
                </c:pt>
                <c:pt idx="76">
                  <c:v>42338</c:v>
                </c:pt>
                <c:pt idx="77">
                  <c:v>42369</c:v>
                </c:pt>
                <c:pt idx="78">
                  <c:v>42400</c:v>
                </c:pt>
                <c:pt idx="79">
                  <c:v>42429</c:v>
                </c:pt>
                <c:pt idx="80">
                  <c:v>42460</c:v>
                </c:pt>
                <c:pt idx="81">
                  <c:v>42490</c:v>
                </c:pt>
                <c:pt idx="82">
                  <c:v>42521</c:v>
                </c:pt>
                <c:pt idx="83">
                  <c:v>42551</c:v>
                </c:pt>
                <c:pt idx="84">
                  <c:v>42582</c:v>
                </c:pt>
                <c:pt idx="85">
                  <c:v>42613</c:v>
                </c:pt>
                <c:pt idx="86">
                  <c:v>42643</c:v>
                </c:pt>
                <c:pt idx="87">
                  <c:v>42674</c:v>
                </c:pt>
                <c:pt idx="88">
                  <c:v>42704</c:v>
                </c:pt>
                <c:pt idx="89">
                  <c:v>42735</c:v>
                </c:pt>
                <c:pt idx="90">
                  <c:v>42766</c:v>
                </c:pt>
                <c:pt idx="91">
                  <c:v>42794</c:v>
                </c:pt>
                <c:pt idx="92">
                  <c:v>42825</c:v>
                </c:pt>
                <c:pt idx="93">
                  <c:v>42855</c:v>
                </c:pt>
                <c:pt idx="94">
                  <c:v>42886</c:v>
                </c:pt>
                <c:pt idx="95">
                  <c:v>42916</c:v>
                </c:pt>
                <c:pt idx="96">
                  <c:v>42947</c:v>
                </c:pt>
                <c:pt idx="97">
                  <c:v>42978</c:v>
                </c:pt>
                <c:pt idx="98">
                  <c:v>43008</c:v>
                </c:pt>
                <c:pt idx="99">
                  <c:v>43039</c:v>
                </c:pt>
                <c:pt idx="100">
                  <c:v>43069</c:v>
                </c:pt>
                <c:pt idx="101">
                  <c:v>43100</c:v>
                </c:pt>
                <c:pt idx="102">
                  <c:v>43131</c:v>
                </c:pt>
                <c:pt idx="103">
                  <c:v>43159</c:v>
                </c:pt>
                <c:pt idx="104">
                  <c:v>43190</c:v>
                </c:pt>
                <c:pt idx="105">
                  <c:v>43220</c:v>
                </c:pt>
                <c:pt idx="106">
                  <c:v>43251</c:v>
                </c:pt>
                <c:pt idx="107">
                  <c:v>43281</c:v>
                </c:pt>
                <c:pt idx="108">
                  <c:v>43312</c:v>
                </c:pt>
                <c:pt idx="109">
                  <c:v>43343</c:v>
                </c:pt>
                <c:pt idx="110">
                  <c:v>43373</c:v>
                </c:pt>
                <c:pt idx="111">
                  <c:v>43404</c:v>
                </c:pt>
                <c:pt idx="112">
                  <c:v>43434</c:v>
                </c:pt>
                <c:pt idx="113">
                  <c:v>43465</c:v>
                </c:pt>
                <c:pt idx="114">
                  <c:v>43496</c:v>
                </c:pt>
                <c:pt idx="115">
                  <c:v>43524</c:v>
                </c:pt>
                <c:pt idx="116">
                  <c:v>43555</c:v>
                </c:pt>
                <c:pt idx="117">
                  <c:v>43585</c:v>
                </c:pt>
                <c:pt idx="118">
                  <c:v>43616</c:v>
                </c:pt>
                <c:pt idx="119">
                  <c:v>43646</c:v>
                </c:pt>
                <c:pt idx="120">
                  <c:v>43677</c:v>
                </c:pt>
              </c:numCache>
            </c:numRef>
          </c:cat>
          <c:val>
            <c:numRef>
              <c:f>'Combined WWTP'!$D$167:$D$287</c:f>
              <c:numCache>
                <c:formatCode>0</c:formatCode>
                <c:ptCount val="121"/>
                <c:pt idx="0">
                  <c:v>18238.979622584757</c:v>
                </c:pt>
                <c:pt idx="1">
                  <c:v>18238.979622584757</c:v>
                </c:pt>
                <c:pt idx="2">
                  <c:v>18238.979622584757</c:v>
                </c:pt>
                <c:pt idx="3">
                  <c:v>18238.979622584757</c:v>
                </c:pt>
                <c:pt idx="4">
                  <c:v>18238.979622584757</c:v>
                </c:pt>
                <c:pt idx="5">
                  <c:v>18238.979622584757</c:v>
                </c:pt>
                <c:pt idx="6">
                  <c:v>18238.979622584757</c:v>
                </c:pt>
                <c:pt idx="7">
                  <c:v>18238.979622584757</c:v>
                </c:pt>
                <c:pt idx="8">
                  <c:v>18238.979622584757</c:v>
                </c:pt>
                <c:pt idx="9">
                  <c:v>18238.979622584757</c:v>
                </c:pt>
                <c:pt idx="10">
                  <c:v>18238.979622584757</c:v>
                </c:pt>
                <c:pt idx="11">
                  <c:v>18238.979622584757</c:v>
                </c:pt>
                <c:pt idx="12">
                  <c:v>18238.979622584757</c:v>
                </c:pt>
                <c:pt idx="13">
                  <c:v>18238.979622584757</c:v>
                </c:pt>
                <c:pt idx="14">
                  <c:v>18238.979622584757</c:v>
                </c:pt>
                <c:pt idx="15">
                  <c:v>18238.979622584757</c:v>
                </c:pt>
                <c:pt idx="16">
                  <c:v>18238.979622584757</c:v>
                </c:pt>
                <c:pt idx="17">
                  <c:v>18238.979622584757</c:v>
                </c:pt>
                <c:pt idx="18">
                  <c:v>18238.979622584757</c:v>
                </c:pt>
                <c:pt idx="19">
                  <c:v>18238.979622584757</c:v>
                </c:pt>
                <c:pt idx="20">
                  <c:v>18238.979622584757</c:v>
                </c:pt>
                <c:pt idx="21">
                  <c:v>18238.979622584757</c:v>
                </c:pt>
                <c:pt idx="22">
                  <c:v>18238.979622584757</c:v>
                </c:pt>
                <c:pt idx="23">
                  <c:v>18238.979622584757</c:v>
                </c:pt>
                <c:pt idx="24">
                  <c:v>18238.979622584757</c:v>
                </c:pt>
                <c:pt idx="25">
                  <c:v>18238.979622584757</c:v>
                </c:pt>
                <c:pt idx="26">
                  <c:v>18238.979622584757</c:v>
                </c:pt>
                <c:pt idx="27">
                  <c:v>18238.979622584757</c:v>
                </c:pt>
                <c:pt idx="28">
                  <c:v>18238.979622584757</c:v>
                </c:pt>
                <c:pt idx="29">
                  <c:v>18238.979622584757</c:v>
                </c:pt>
                <c:pt idx="30">
                  <c:v>18238.979622584757</c:v>
                </c:pt>
                <c:pt idx="31">
                  <c:v>18238.979622584757</c:v>
                </c:pt>
                <c:pt idx="32">
                  <c:v>18238.979622584757</c:v>
                </c:pt>
                <c:pt idx="33">
                  <c:v>18238.979622584757</c:v>
                </c:pt>
                <c:pt idx="34">
                  <c:v>18238.979622584757</c:v>
                </c:pt>
                <c:pt idx="35">
                  <c:v>18238.979622584757</c:v>
                </c:pt>
                <c:pt idx="36">
                  <c:v>18238.979622584757</c:v>
                </c:pt>
                <c:pt idx="37">
                  <c:v>18238.979622584757</c:v>
                </c:pt>
                <c:pt idx="38">
                  <c:v>18238.979622584757</c:v>
                </c:pt>
                <c:pt idx="39">
                  <c:v>18238.979622584757</c:v>
                </c:pt>
                <c:pt idx="40">
                  <c:v>18238.979622584757</c:v>
                </c:pt>
                <c:pt idx="41">
                  <c:v>18238.979622584757</c:v>
                </c:pt>
                <c:pt idx="42">
                  <c:v>18238.979622584757</c:v>
                </c:pt>
                <c:pt idx="43">
                  <c:v>18238.979622584757</c:v>
                </c:pt>
                <c:pt idx="44">
                  <c:v>18238.979622584757</c:v>
                </c:pt>
                <c:pt idx="45">
                  <c:v>18238.979622584757</c:v>
                </c:pt>
                <c:pt idx="46">
                  <c:v>18238.979622584757</c:v>
                </c:pt>
                <c:pt idx="47">
                  <c:v>18238.979622584757</c:v>
                </c:pt>
                <c:pt idx="48">
                  <c:v>18238.979622584757</c:v>
                </c:pt>
                <c:pt idx="49">
                  <c:v>18238.979622584757</c:v>
                </c:pt>
                <c:pt idx="50">
                  <c:v>18238.979622584757</c:v>
                </c:pt>
                <c:pt idx="51">
                  <c:v>18238.979622584757</c:v>
                </c:pt>
                <c:pt idx="52">
                  <c:v>18238.979622584757</c:v>
                </c:pt>
                <c:pt idx="53">
                  <c:v>18238.979622584757</c:v>
                </c:pt>
                <c:pt idx="54">
                  <c:v>18238.979622584757</c:v>
                </c:pt>
                <c:pt idx="55">
                  <c:v>18238.979622584757</c:v>
                </c:pt>
                <c:pt idx="56">
                  <c:v>18238.979622584757</c:v>
                </c:pt>
                <c:pt idx="57">
                  <c:v>18238.979622584757</c:v>
                </c:pt>
                <c:pt idx="58">
                  <c:v>18238.979622584757</c:v>
                </c:pt>
                <c:pt idx="59">
                  <c:v>18238.979622584757</c:v>
                </c:pt>
                <c:pt idx="60">
                  <c:v>18238.979622584757</c:v>
                </c:pt>
                <c:pt idx="61">
                  <c:v>18238.979622584757</c:v>
                </c:pt>
                <c:pt idx="62">
                  <c:v>18238.979622584757</c:v>
                </c:pt>
                <c:pt idx="63">
                  <c:v>18238.979622584757</c:v>
                </c:pt>
                <c:pt idx="64">
                  <c:v>18238.979622584757</c:v>
                </c:pt>
                <c:pt idx="65">
                  <c:v>18238.979622584757</c:v>
                </c:pt>
                <c:pt idx="66">
                  <c:v>18238.979622584757</c:v>
                </c:pt>
                <c:pt idx="67">
                  <c:v>18238.979622584757</c:v>
                </c:pt>
                <c:pt idx="68">
                  <c:v>18238.979622584757</c:v>
                </c:pt>
                <c:pt idx="69">
                  <c:v>18238.979622584757</c:v>
                </c:pt>
                <c:pt idx="70">
                  <c:v>18238.979622584757</c:v>
                </c:pt>
                <c:pt idx="71">
                  <c:v>18238.979622584757</c:v>
                </c:pt>
                <c:pt idx="72">
                  <c:v>18238.979622584757</c:v>
                </c:pt>
                <c:pt idx="73">
                  <c:v>18238.979622584757</c:v>
                </c:pt>
                <c:pt idx="74">
                  <c:v>18238.979622584757</c:v>
                </c:pt>
                <c:pt idx="75">
                  <c:v>18238.979622584757</c:v>
                </c:pt>
                <c:pt idx="76">
                  <c:v>18238.979622584757</c:v>
                </c:pt>
                <c:pt idx="77">
                  <c:v>18238.979622584757</c:v>
                </c:pt>
                <c:pt idx="78">
                  <c:v>18238.979622584757</c:v>
                </c:pt>
                <c:pt idx="79">
                  <c:v>18238.979622584757</c:v>
                </c:pt>
                <c:pt idx="80">
                  <c:v>18238.979622584757</c:v>
                </c:pt>
                <c:pt idx="81">
                  <c:v>18238.979622584757</c:v>
                </c:pt>
                <c:pt idx="82">
                  <c:v>18238.979622584757</c:v>
                </c:pt>
                <c:pt idx="83">
                  <c:v>18238.979622584757</c:v>
                </c:pt>
                <c:pt idx="84">
                  <c:v>18238.979622584757</c:v>
                </c:pt>
                <c:pt idx="85">
                  <c:v>18238.979622584757</c:v>
                </c:pt>
                <c:pt idx="86">
                  <c:v>18238.979622584757</c:v>
                </c:pt>
                <c:pt idx="87">
                  <c:v>18238.979622584757</c:v>
                </c:pt>
                <c:pt idx="88">
                  <c:v>18238.979622584757</c:v>
                </c:pt>
                <c:pt idx="89">
                  <c:v>18238.979622584757</c:v>
                </c:pt>
                <c:pt idx="90">
                  <c:v>18238.979622584757</c:v>
                </c:pt>
                <c:pt idx="91">
                  <c:v>18238.979622584757</c:v>
                </c:pt>
                <c:pt idx="92">
                  <c:v>18238.979622584757</c:v>
                </c:pt>
                <c:pt idx="93">
                  <c:v>18238.979622584757</c:v>
                </c:pt>
                <c:pt idx="94">
                  <c:v>18238.979622584757</c:v>
                </c:pt>
                <c:pt idx="95">
                  <c:v>18238.979622584757</c:v>
                </c:pt>
                <c:pt idx="96">
                  <c:v>18238.979622584757</c:v>
                </c:pt>
                <c:pt idx="97">
                  <c:v>18238.979622584757</c:v>
                </c:pt>
                <c:pt idx="98">
                  <c:v>18238.979622584757</c:v>
                </c:pt>
                <c:pt idx="99">
                  <c:v>18238.979622584757</c:v>
                </c:pt>
                <c:pt idx="100">
                  <c:v>18238.979622584757</c:v>
                </c:pt>
                <c:pt idx="101">
                  <c:v>18238.979622584757</c:v>
                </c:pt>
                <c:pt idx="102">
                  <c:v>18238.979622584757</c:v>
                </c:pt>
                <c:pt idx="103">
                  <c:v>18238.979622584757</c:v>
                </c:pt>
                <c:pt idx="104">
                  <c:v>18238.979622584757</c:v>
                </c:pt>
                <c:pt idx="105">
                  <c:v>18238.979622584757</c:v>
                </c:pt>
                <c:pt idx="106">
                  <c:v>18238.979622584757</c:v>
                </c:pt>
                <c:pt idx="107">
                  <c:v>18238.979622584757</c:v>
                </c:pt>
                <c:pt idx="108">
                  <c:v>18238.979622584757</c:v>
                </c:pt>
                <c:pt idx="109">
                  <c:v>18238.979622584757</c:v>
                </c:pt>
                <c:pt idx="110">
                  <c:v>18238.979622584757</c:v>
                </c:pt>
                <c:pt idx="111">
                  <c:v>18238.979622584757</c:v>
                </c:pt>
                <c:pt idx="112">
                  <c:v>18238.979622584757</c:v>
                </c:pt>
                <c:pt idx="113">
                  <c:v>18238.979622584757</c:v>
                </c:pt>
                <c:pt idx="114">
                  <c:v>18238.979622584757</c:v>
                </c:pt>
                <c:pt idx="115">
                  <c:v>18238.979622584757</c:v>
                </c:pt>
                <c:pt idx="116">
                  <c:v>18238.979622584757</c:v>
                </c:pt>
                <c:pt idx="117">
                  <c:v>18238.979622584757</c:v>
                </c:pt>
                <c:pt idx="118">
                  <c:v>18238.979622584757</c:v>
                </c:pt>
                <c:pt idx="119">
                  <c:v>18238.979622584757</c:v>
                </c:pt>
                <c:pt idx="120">
                  <c:v>18238.979622584757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8-46E5-8D50-F0630FDDB370}"/>
            </c:ext>
          </c:extLst>
        </c:ser>
        <c:ser>
          <c:idx val="2"/>
          <c:order val="2"/>
          <c:tx>
            <c:v>99% UCL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'Combined WWTP'!$A$4:$A$124</c:f>
              <c:numCache>
                <c:formatCode>m/d/yyyy</c:formatCode>
                <c:ptCount val="121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  <c:pt idx="12">
                  <c:v>40390</c:v>
                </c:pt>
                <c:pt idx="13">
                  <c:v>40421</c:v>
                </c:pt>
                <c:pt idx="14">
                  <c:v>40451</c:v>
                </c:pt>
                <c:pt idx="15">
                  <c:v>40482</c:v>
                </c:pt>
                <c:pt idx="16">
                  <c:v>40512</c:v>
                </c:pt>
                <c:pt idx="17">
                  <c:v>40543</c:v>
                </c:pt>
                <c:pt idx="18">
                  <c:v>40574</c:v>
                </c:pt>
                <c:pt idx="19">
                  <c:v>40602</c:v>
                </c:pt>
                <c:pt idx="20">
                  <c:v>40633</c:v>
                </c:pt>
                <c:pt idx="21">
                  <c:v>40663</c:v>
                </c:pt>
                <c:pt idx="22">
                  <c:v>40694</c:v>
                </c:pt>
                <c:pt idx="23">
                  <c:v>40724</c:v>
                </c:pt>
                <c:pt idx="24">
                  <c:v>40755</c:v>
                </c:pt>
                <c:pt idx="25">
                  <c:v>40786</c:v>
                </c:pt>
                <c:pt idx="26">
                  <c:v>40816</c:v>
                </c:pt>
                <c:pt idx="27">
                  <c:v>40847</c:v>
                </c:pt>
                <c:pt idx="28">
                  <c:v>40877</c:v>
                </c:pt>
                <c:pt idx="29">
                  <c:v>40908</c:v>
                </c:pt>
                <c:pt idx="30">
                  <c:v>40939</c:v>
                </c:pt>
                <c:pt idx="31">
                  <c:v>40968</c:v>
                </c:pt>
                <c:pt idx="32">
                  <c:v>40999</c:v>
                </c:pt>
                <c:pt idx="33">
                  <c:v>41029</c:v>
                </c:pt>
                <c:pt idx="34">
                  <c:v>41060</c:v>
                </c:pt>
                <c:pt idx="35">
                  <c:v>41090</c:v>
                </c:pt>
                <c:pt idx="36">
                  <c:v>41121</c:v>
                </c:pt>
                <c:pt idx="37">
                  <c:v>41152</c:v>
                </c:pt>
                <c:pt idx="38">
                  <c:v>41182</c:v>
                </c:pt>
                <c:pt idx="39">
                  <c:v>41213</c:v>
                </c:pt>
                <c:pt idx="40">
                  <c:v>41243</c:v>
                </c:pt>
                <c:pt idx="41">
                  <c:v>41274</c:v>
                </c:pt>
                <c:pt idx="42">
                  <c:v>41305</c:v>
                </c:pt>
                <c:pt idx="43">
                  <c:v>41333</c:v>
                </c:pt>
                <c:pt idx="44">
                  <c:v>41364</c:v>
                </c:pt>
                <c:pt idx="45">
                  <c:v>41394</c:v>
                </c:pt>
                <c:pt idx="46">
                  <c:v>41425</c:v>
                </c:pt>
                <c:pt idx="47">
                  <c:v>41455</c:v>
                </c:pt>
                <c:pt idx="48">
                  <c:v>41486</c:v>
                </c:pt>
                <c:pt idx="49">
                  <c:v>41517</c:v>
                </c:pt>
                <c:pt idx="50">
                  <c:v>41547</c:v>
                </c:pt>
                <c:pt idx="51">
                  <c:v>41578</c:v>
                </c:pt>
                <c:pt idx="52">
                  <c:v>41608</c:v>
                </c:pt>
                <c:pt idx="53">
                  <c:v>41639</c:v>
                </c:pt>
                <c:pt idx="54">
                  <c:v>41670</c:v>
                </c:pt>
                <c:pt idx="55">
                  <c:v>41698</c:v>
                </c:pt>
                <c:pt idx="56">
                  <c:v>41729</c:v>
                </c:pt>
                <c:pt idx="57">
                  <c:v>41759</c:v>
                </c:pt>
                <c:pt idx="58">
                  <c:v>41790</c:v>
                </c:pt>
                <c:pt idx="59">
                  <c:v>41820</c:v>
                </c:pt>
                <c:pt idx="60">
                  <c:v>41851</c:v>
                </c:pt>
                <c:pt idx="61">
                  <c:v>41882</c:v>
                </c:pt>
                <c:pt idx="62">
                  <c:v>41912</c:v>
                </c:pt>
                <c:pt idx="63">
                  <c:v>41943</c:v>
                </c:pt>
                <c:pt idx="64">
                  <c:v>41973</c:v>
                </c:pt>
                <c:pt idx="65">
                  <c:v>42004</c:v>
                </c:pt>
                <c:pt idx="66">
                  <c:v>42035</c:v>
                </c:pt>
                <c:pt idx="67">
                  <c:v>42063</c:v>
                </c:pt>
                <c:pt idx="68">
                  <c:v>42094</c:v>
                </c:pt>
                <c:pt idx="69">
                  <c:v>42124</c:v>
                </c:pt>
                <c:pt idx="70">
                  <c:v>42155</c:v>
                </c:pt>
                <c:pt idx="71">
                  <c:v>42185</c:v>
                </c:pt>
                <c:pt idx="72">
                  <c:v>42216</c:v>
                </c:pt>
                <c:pt idx="73">
                  <c:v>42247</c:v>
                </c:pt>
                <c:pt idx="74">
                  <c:v>42277</c:v>
                </c:pt>
                <c:pt idx="75">
                  <c:v>42308</c:v>
                </c:pt>
                <c:pt idx="76">
                  <c:v>42338</c:v>
                </c:pt>
                <c:pt idx="77">
                  <c:v>42369</c:v>
                </c:pt>
                <c:pt idx="78">
                  <c:v>42400</c:v>
                </c:pt>
                <c:pt idx="79">
                  <c:v>42429</c:v>
                </c:pt>
                <c:pt idx="80">
                  <c:v>42460</c:v>
                </c:pt>
                <c:pt idx="81">
                  <c:v>42490</c:v>
                </c:pt>
                <c:pt idx="82">
                  <c:v>42521</c:v>
                </c:pt>
                <c:pt idx="83">
                  <c:v>42551</c:v>
                </c:pt>
                <c:pt idx="84">
                  <c:v>42582</c:v>
                </c:pt>
                <c:pt idx="85">
                  <c:v>42613</c:v>
                </c:pt>
                <c:pt idx="86">
                  <c:v>42643</c:v>
                </c:pt>
                <c:pt idx="87">
                  <c:v>42674</c:v>
                </c:pt>
                <c:pt idx="88">
                  <c:v>42704</c:v>
                </c:pt>
                <c:pt idx="89">
                  <c:v>42735</c:v>
                </c:pt>
                <c:pt idx="90">
                  <c:v>42766</c:v>
                </c:pt>
                <c:pt idx="91">
                  <c:v>42794</c:v>
                </c:pt>
                <c:pt idx="92">
                  <c:v>42825</c:v>
                </c:pt>
                <c:pt idx="93">
                  <c:v>42855</c:v>
                </c:pt>
                <c:pt idx="94">
                  <c:v>42886</c:v>
                </c:pt>
                <c:pt idx="95">
                  <c:v>42916</c:v>
                </c:pt>
                <c:pt idx="96">
                  <c:v>42947</c:v>
                </c:pt>
                <c:pt idx="97">
                  <c:v>42978</c:v>
                </c:pt>
                <c:pt idx="98">
                  <c:v>43008</c:v>
                </c:pt>
                <c:pt idx="99">
                  <c:v>43039</c:v>
                </c:pt>
                <c:pt idx="100">
                  <c:v>43069</c:v>
                </c:pt>
                <c:pt idx="101">
                  <c:v>43100</c:v>
                </c:pt>
                <c:pt idx="102">
                  <c:v>43131</c:v>
                </c:pt>
                <c:pt idx="103">
                  <c:v>43159</c:v>
                </c:pt>
                <c:pt idx="104">
                  <c:v>43190</c:v>
                </c:pt>
                <c:pt idx="105">
                  <c:v>43220</c:v>
                </c:pt>
                <c:pt idx="106">
                  <c:v>43251</c:v>
                </c:pt>
                <c:pt idx="107">
                  <c:v>43281</c:v>
                </c:pt>
                <c:pt idx="108">
                  <c:v>43312</c:v>
                </c:pt>
                <c:pt idx="109">
                  <c:v>43343</c:v>
                </c:pt>
                <c:pt idx="110">
                  <c:v>43373</c:v>
                </c:pt>
                <c:pt idx="111">
                  <c:v>43404</c:v>
                </c:pt>
                <c:pt idx="112">
                  <c:v>43434</c:v>
                </c:pt>
                <c:pt idx="113">
                  <c:v>43465</c:v>
                </c:pt>
                <c:pt idx="114">
                  <c:v>43496</c:v>
                </c:pt>
                <c:pt idx="115">
                  <c:v>43524</c:v>
                </c:pt>
                <c:pt idx="116">
                  <c:v>43555</c:v>
                </c:pt>
                <c:pt idx="117">
                  <c:v>43585</c:v>
                </c:pt>
                <c:pt idx="118">
                  <c:v>43616</c:v>
                </c:pt>
                <c:pt idx="119">
                  <c:v>43646</c:v>
                </c:pt>
                <c:pt idx="120">
                  <c:v>43677</c:v>
                </c:pt>
              </c:numCache>
            </c:numRef>
          </c:cat>
          <c:val>
            <c:numRef>
              <c:f>'Combined WWTP'!$A$167:$A$287</c:f>
              <c:numCache>
                <c:formatCode>0</c:formatCode>
                <c:ptCount val="121"/>
                <c:pt idx="0">
                  <c:v>18900</c:v>
                </c:pt>
                <c:pt idx="1">
                  <c:v>18900</c:v>
                </c:pt>
                <c:pt idx="2">
                  <c:v>18900</c:v>
                </c:pt>
                <c:pt idx="3">
                  <c:v>18900</c:v>
                </c:pt>
                <c:pt idx="4">
                  <c:v>18900</c:v>
                </c:pt>
                <c:pt idx="5">
                  <c:v>18900</c:v>
                </c:pt>
                <c:pt idx="6">
                  <c:v>18900</c:v>
                </c:pt>
                <c:pt idx="7">
                  <c:v>18900</c:v>
                </c:pt>
                <c:pt idx="8">
                  <c:v>18900</c:v>
                </c:pt>
                <c:pt idx="9">
                  <c:v>18900</c:v>
                </c:pt>
                <c:pt idx="10">
                  <c:v>18900</c:v>
                </c:pt>
                <c:pt idx="11">
                  <c:v>18900</c:v>
                </c:pt>
                <c:pt idx="12">
                  <c:v>18900</c:v>
                </c:pt>
                <c:pt idx="13">
                  <c:v>18900</c:v>
                </c:pt>
                <c:pt idx="14">
                  <c:v>18900</c:v>
                </c:pt>
                <c:pt idx="15">
                  <c:v>18900</c:v>
                </c:pt>
                <c:pt idx="16">
                  <c:v>18900</c:v>
                </c:pt>
                <c:pt idx="17">
                  <c:v>18900</c:v>
                </c:pt>
                <c:pt idx="18">
                  <c:v>18900</c:v>
                </c:pt>
                <c:pt idx="19">
                  <c:v>18900</c:v>
                </c:pt>
                <c:pt idx="20">
                  <c:v>18900</c:v>
                </c:pt>
                <c:pt idx="21">
                  <c:v>18900</c:v>
                </c:pt>
                <c:pt idx="22">
                  <c:v>18900</c:v>
                </c:pt>
                <c:pt idx="23">
                  <c:v>18900</c:v>
                </c:pt>
                <c:pt idx="24">
                  <c:v>18900</c:v>
                </c:pt>
                <c:pt idx="25">
                  <c:v>18900</c:v>
                </c:pt>
                <c:pt idx="26">
                  <c:v>18900</c:v>
                </c:pt>
                <c:pt idx="27">
                  <c:v>18900</c:v>
                </c:pt>
                <c:pt idx="28">
                  <c:v>18900</c:v>
                </c:pt>
                <c:pt idx="29">
                  <c:v>18900</c:v>
                </c:pt>
                <c:pt idx="30">
                  <c:v>18900</c:v>
                </c:pt>
                <c:pt idx="31">
                  <c:v>18900</c:v>
                </c:pt>
                <c:pt idx="32">
                  <c:v>18900</c:v>
                </c:pt>
                <c:pt idx="33">
                  <c:v>18900</c:v>
                </c:pt>
                <c:pt idx="34">
                  <c:v>18900</c:v>
                </c:pt>
                <c:pt idx="35">
                  <c:v>18900</c:v>
                </c:pt>
                <c:pt idx="36">
                  <c:v>18900</c:v>
                </c:pt>
                <c:pt idx="37">
                  <c:v>18900</c:v>
                </c:pt>
                <c:pt idx="38">
                  <c:v>18900</c:v>
                </c:pt>
                <c:pt idx="39">
                  <c:v>18900</c:v>
                </c:pt>
                <c:pt idx="40">
                  <c:v>18900</c:v>
                </c:pt>
                <c:pt idx="41">
                  <c:v>18900</c:v>
                </c:pt>
                <c:pt idx="42">
                  <c:v>18900</c:v>
                </c:pt>
                <c:pt idx="43">
                  <c:v>18900</c:v>
                </c:pt>
                <c:pt idx="44">
                  <c:v>18900</c:v>
                </c:pt>
                <c:pt idx="45">
                  <c:v>18900</c:v>
                </c:pt>
                <c:pt idx="46">
                  <c:v>18900</c:v>
                </c:pt>
                <c:pt idx="47">
                  <c:v>18900</c:v>
                </c:pt>
                <c:pt idx="48">
                  <c:v>18900</c:v>
                </c:pt>
                <c:pt idx="49">
                  <c:v>18900</c:v>
                </c:pt>
                <c:pt idx="50">
                  <c:v>18900</c:v>
                </c:pt>
                <c:pt idx="51">
                  <c:v>18900</c:v>
                </c:pt>
                <c:pt idx="52">
                  <c:v>18900</c:v>
                </c:pt>
                <c:pt idx="53">
                  <c:v>18900</c:v>
                </c:pt>
                <c:pt idx="54">
                  <c:v>18900</c:v>
                </c:pt>
                <c:pt idx="55">
                  <c:v>18900</c:v>
                </c:pt>
                <c:pt idx="56">
                  <c:v>18900</c:v>
                </c:pt>
                <c:pt idx="57">
                  <c:v>18900</c:v>
                </c:pt>
                <c:pt idx="58">
                  <c:v>18900</c:v>
                </c:pt>
                <c:pt idx="59">
                  <c:v>18900</c:v>
                </c:pt>
                <c:pt idx="60">
                  <c:v>18900</c:v>
                </c:pt>
                <c:pt idx="61">
                  <c:v>18900</c:v>
                </c:pt>
                <c:pt idx="62">
                  <c:v>18900</c:v>
                </c:pt>
                <c:pt idx="63">
                  <c:v>18900</c:v>
                </c:pt>
                <c:pt idx="64">
                  <c:v>18900</c:v>
                </c:pt>
                <c:pt idx="65">
                  <c:v>18900</c:v>
                </c:pt>
                <c:pt idx="66">
                  <c:v>18900</c:v>
                </c:pt>
                <c:pt idx="67">
                  <c:v>18900</c:v>
                </c:pt>
                <c:pt idx="68">
                  <c:v>18900</c:v>
                </c:pt>
                <c:pt idx="69">
                  <c:v>18900</c:v>
                </c:pt>
                <c:pt idx="70">
                  <c:v>18900</c:v>
                </c:pt>
                <c:pt idx="71">
                  <c:v>18900</c:v>
                </c:pt>
                <c:pt idx="72">
                  <c:v>18900</c:v>
                </c:pt>
                <c:pt idx="73">
                  <c:v>18900</c:v>
                </c:pt>
                <c:pt idx="74">
                  <c:v>18900</c:v>
                </c:pt>
                <c:pt idx="75">
                  <c:v>18900</c:v>
                </c:pt>
                <c:pt idx="76">
                  <c:v>18900</c:v>
                </c:pt>
                <c:pt idx="77">
                  <c:v>18900</c:v>
                </c:pt>
                <c:pt idx="78">
                  <c:v>18900</c:v>
                </c:pt>
                <c:pt idx="79">
                  <c:v>18900</c:v>
                </c:pt>
                <c:pt idx="80">
                  <c:v>18900</c:v>
                </c:pt>
                <c:pt idx="81">
                  <c:v>18900</c:v>
                </c:pt>
                <c:pt idx="82">
                  <c:v>18900</c:v>
                </c:pt>
                <c:pt idx="83">
                  <c:v>18900</c:v>
                </c:pt>
                <c:pt idx="84">
                  <c:v>18900</c:v>
                </c:pt>
                <c:pt idx="85">
                  <c:v>18900</c:v>
                </c:pt>
                <c:pt idx="86">
                  <c:v>18900</c:v>
                </c:pt>
                <c:pt idx="87">
                  <c:v>18900</c:v>
                </c:pt>
                <c:pt idx="88">
                  <c:v>18900</c:v>
                </c:pt>
                <c:pt idx="89">
                  <c:v>18900</c:v>
                </c:pt>
                <c:pt idx="90">
                  <c:v>18900</c:v>
                </c:pt>
                <c:pt idx="91">
                  <c:v>18900</c:v>
                </c:pt>
                <c:pt idx="92">
                  <c:v>18900</c:v>
                </c:pt>
                <c:pt idx="93">
                  <c:v>18900</c:v>
                </c:pt>
                <c:pt idx="94">
                  <c:v>18900</c:v>
                </c:pt>
                <c:pt idx="95">
                  <c:v>18900</c:v>
                </c:pt>
                <c:pt idx="96">
                  <c:v>18900</c:v>
                </c:pt>
                <c:pt idx="97">
                  <c:v>18900</c:v>
                </c:pt>
                <c:pt idx="98">
                  <c:v>18900</c:v>
                </c:pt>
                <c:pt idx="99">
                  <c:v>18900</c:v>
                </c:pt>
                <c:pt idx="100">
                  <c:v>18900</c:v>
                </c:pt>
                <c:pt idx="101">
                  <c:v>18900</c:v>
                </c:pt>
                <c:pt idx="102">
                  <c:v>18900</c:v>
                </c:pt>
                <c:pt idx="103">
                  <c:v>18900</c:v>
                </c:pt>
                <c:pt idx="104">
                  <c:v>18900</c:v>
                </c:pt>
                <c:pt idx="105">
                  <c:v>18900</c:v>
                </c:pt>
                <c:pt idx="106">
                  <c:v>18900</c:v>
                </c:pt>
                <c:pt idx="107">
                  <c:v>18900</c:v>
                </c:pt>
                <c:pt idx="108">
                  <c:v>18900</c:v>
                </c:pt>
                <c:pt idx="109">
                  <c:v>18900</c:v>
                </c:pt>
                <c:pt idx="110">
                  <c:v>18900</c:v>
                </c:pt>
                <c:pt idx="111">
                  <c:v>18900</c:v>
                </c:pt>
                <c:pt idx="112">
                  <c:v>18900</c:v>
                </c:pt>
                <c:pt idx="113">
                  <c:v>18900</c:v>
                </c:pt>
                <c:pt idx="114">
                  <c:v>18900</c:v>
                </c:pt>
                <c:pt idx="115">
                  <c:v>18900</c:v>
                </c:pt>
                <c:pt idx="116">
                  <c:v>18900</c:v>
                </c:pt>
                <c:pt idx="117">
                  <c:v>18900</c:v>
                </c:pt>
                <c:pt idx="118">
                  <c:v>18900</c:v>
                </c:pt>
                <c:pt idx="119">
                  <c:v>18900</c:v>
                </c:pt>
                <c:pt idx="120">
                  <c:v>18900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A8-46E5-8D50-F0630FDDB370}"/>
            </c:ext>
          </c:extLst>
        </c:ser>
        <c:ser>
          <c:idx val="5"/>
          <c:order val="3"/>
          <c:tx>
            <c:v>99%ile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'Combined WWTP'!$A$4:$A$124</c:f>
              <c:numCache>
                <c:formatCode>m/d/yyyy</c:formatCode>
                <c:ptCount val="121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  <c:pt idx="12">
                  <c:v>40390</c:v>
                </c:pt>
                <c:pt idx="13">
                  <c:v>40421</c:v>
                </c:pt>
                <c:pt idx="14">
                  <c:v>40451</c:v>
                </c:pt>
                <c:pt idx="15">
                  <c:v>40482</c:v>
                </c:pt>
                <c:pt idx="16">
                  <c:v>40512</c:v>
                </c:pt>
                <c:pt idx="17">
                  <c:v>40543</c:v>
                </c:pt>
                <c:pt idx="18">
                  <c:v>40574</c:v>
                </c:pt>
                <c:pt idx="19">
                  <c:v>40602</c:v>
                </c:pt>
                <c:pt idx="20">
                  <c:v>40633</c:v>
                </c:pt>
                <c:pt idx="21">
                  <c:v>40663</c:v>
                </c:pt>
                <c:pt idx="22">
                  <c:v>40694</c:v>
                </c:pt>
                <c:pt idx="23">
                  <c:v>40724</c:v>
                </c:pt>
                <c:pt idx="24">
                  <c:v>40755</c:v>
                </c:pt>
                <c:pt idx="25">
                  <c:v>40786</c:v>
                </c:pt>
                <c:pt idx="26">
                  <c:v>40816</c:v>
                </c:pt>
                <c:pt idx="27">
                  <c:v>40847</c:v>
                </c:pt>
                <c:pt idx="28">
                  <c:v>40877</c:v>
                </c:pt>
                <c:pt idx="29">
                  <c:v>40908</c:v>
                </c:pt>
                <c:pt idx="30">
                  <c:v>40939</c:v>
                </c:pt>
                <c:pt idx="31">
                  <c:v>40968</c:v>
                </c:pt>
                <c:pt idx="32">
                  <c:v>40999</c:v>
                </c:pt>
                <c:pt idx="33">
                  <c:v>41029</c:v>
                </c:pt>
                <c:pt idx="34">
                  <c:v>41060</c:v>
                </c:pt>
                <c:pt idx="35">
                  <c:v>41090</c:v>
                </c:pt>
                <c:pt idx="36">
                  <c:v>41121</c:v>
                </c:pt>
                <c:pt idx="37">
                  <c:v>41152</c:v>
                </c:pt>
                <c:pt idx="38">
                  <c:v>41182</c:v>
                </c:pt>
                <c:pt idx="39">
                  <c:v>41213</c:v>
                </c:pt>
                <c:pt idx="40">
                  <c:v>41243</c:v>
                </c:pt>
                <c:pt idx="41">
                  <c:v>41274</c:v>
                </c:pt>
                <c:pt idx="42">
                  <c:v>41305</c:v>
                </c:pt>
                <c:pt idx="43">
                  <c:v>41333</c:v>
                </c:pt>
                <c:pt idx="44">
                  <c:v>41364</c:v>
                </c:pt>
                <c:pt idx="45">
                  <c:v>41394</c:v>
                </c:pt>
                <c:pt idx="46">
                  <c:v>41425</c:v>
                </c:pt>
                <c:pt idx="47">
                  <c:v>41455</c:v>
                </c:pt>
                <c:pt idx="48">
                  <c:v>41486</c:v>
                </c:pt>
                <c:pt idx="49">
                  <c:v>41517</c:v>
                </c:pt>
                <c:pt idx="50">
                  <c:v>41547</c:v>
                </c:pt>
                <c:pt idx="51">
                  <c:v>41578</c:v>
                </c:pt>
                <c:pt idx="52">
                  <c:v>41608</c:v>
                </c:pt>
                <c:pt idx="53">
                  <c:v>41639</c:v>
                </c:pt>
                <c:pt idx="54">
                  <c:v>41670</c:v>
                </c:pt>
                <c:pt idx="55">
                  <c:v>41698</c:v>
                </c:pt>
                <c:pt idx="56">
                  <c:v>41729</c:v>
                </c:pt>
                <c:pt idx="57">
                  <c:v>41759</c:v>
                </c:pt>
                <c:pt idx="58">
                  <c:v>41790</c:v>
                </c:pt>
                <c:pt idx="59">
                  <c:v>41820</c:v>
                </c:pt>
                <c:pt idx="60">
                  <c:v>41851</c:v>
                </c:pt>
                <c:pt idx="61">
                  <c:v>41882</c:v>
                </c:pt>
                <c:pt idx="62">
                  <c:v>41912</c:v>
                </c:pt>
                <c:pt idx="63">
                  <c:v>41943</c:v>
                </c:pt>
                <c:pt idx="64">
                  <c:v>41973</c:v>
                </c:pt>
                <c:pt idx="65">
                  <c:v>42004</c:v>
                </c:pt>
                <c:pt idx="66">
                  <c:v>42035</c:v>
                </c:pt>
                <c:pt idx="67">
                  <c:v>42063</c:v>
                </c:pt>
                <c:pt idx="68">
                  <c:v>42094</c:v>
                </c:pt>
                <c:pt idx="69">
                  <c:v>42124</c:v>
                </c:pt>
                <c:pt idx="70">
                  <c:v>42155</c:v>
                </c:pt>
                <c:pt idx="71">
                  <c:v>42185</c:v>
                </c:pt>
                <c:pt idx="72">
                  <c:v>42216</c:v>
                </c:pt>
                <c:pt idx="73">
                  <c:v>42247</c:v>
                </c:pt>
                <c:pt idx="74">
                  <c:v>42277</c:v>
                </c:pt>
                <c:pt idx="75">
                  <c:v>42308</c:v>
                </c:pt>
                <c:pt idx="76">
                  <c:v>42338</c:v>
                </c:pt>
                <c:pt idx="77">
                  <c:v>42369</c:v>
                </c:pt>
                <c:pt idx="78">
                  <c:v>42400</c:v>
                </c:pt>
                <c:pt idx="79">
                  <c:v>42429</c:v>
                </c:pt>
                <c:pt idx="80">
                  <c:v>42460</c:v>
                </c:pt>
                <c:pt idx="81">
                  <c:v>42490</c:v>
                </c:pt>
                <c:pt idx="82">
                  <c:v>42521</c:v>
                </c:pt>
                <c:pt idx="83">
                  <c:v>42551</c:v>
                </c:pt>
                <c:pt idx="84">
                  <c:v>42582</c:v>
                </c:pt>
                <c:pt idx="85">
                  <c:v>42613</c:v>
                </c:pt>
                <c:pt idx="86">
                  <c:v>42643</c:v>
                </c:pt>
                <c:pt idx="87">
                  <c:v>42674</c:v>
                </c:pt>
                <c:pt idx="88">
                  <c:v>42704</c:v>
                </c:pt>
                <c:pt idx="89">
                  <c:v>42735</c:v>
                </c:pt>
                <c:pt idx="90">
                  <c:v>42766</c:v>
                </c:pt>
                <c:pt idx="91">
                  <c:v>42794</c:v>
                </c:pt>
                <c:pt idx="92">
                  <c:v>42825</c:v>
                </c:pt>
                <c:pt idx="93">
                  <c:v>42855</c:v>
                </c:pt>
                <c:pt idx="94">
                  <c:v>42886</c:v>
                </c:pt>
                <c:pt idx="95">
                  <c:v>42916</c:v>
                </c:pt>
                <c:pt idx="96">
                  <c:v>42947</c:v>
                </c:pt>
                <c:pt idx="97">
                  <c:v>42978</c:v>
                </c:pt>
                <c:pt idx="98">
                  <c:v>43008</c:v>
                </c:pt>
                <c:pt idx="99">
                  <c:v>43039</c:v>
                </c:pt>
                <c:pt idx="100">
                  <c:v>43069</c:v>
                </c:pt>
                <c:pt idx="101">
                  <c:v>43100</c:v>
                </c:pt>
                <c:pt idx="102">
                  <c:v>43131</c:v>
                </c:pt>
                <c:pt idx="103">
                  <c:v>43159</c:v>
                </c:pt>
                <c:pt idx="104">
                  <c:v>43190</c:v>
                </c:pt>
                <c:pt idx="105">
                  <c:v>43220</c:v>
                </c:pt>
                <c:pt idx="106">
                  <c:v>43251</c:v>
                </c:pt>
                <c:pt idx="107">
                  <c:v>43281</c:v>
                </c:pt>
                <c:pt idx="108">
                  <c:v>43312</c:v>
                </c:pt>
                <c:pt idx="109">
                  <c:v>43343</c:v>
                </c:pt>
                <c:pt idx="110">
                  <c:v>43373</c:v>
                </c:pt>
                <c:pt idx="111">
                  <c:v>43404</c:v>
                </c:pt>
                <c:pt idx="112">
                  <c:v>43434</c:v>
                </c:pt>
                <c:pt idx="113">
                  <c:v>43465</c:v>
                </c:pt>
                <c:pt idx="114">
                  <c:v>43496</c:v>
                </c:pt>
                <c:pt idx="115">
                  <c:v>43524</c:v>
                </c:pt>
                <c:pt idx="116">
                  <c:v>43555</c:v>
                </c:pt>
                <c:pt idx="117">
                  <c:v>43585</c:v>
                </c:pt>
                <c:pt idx="118">
                  <c:v>43616</c:v>
                </c:pt>
                <c:pt idx="119">
                  <c:v>43646</c:v>
                </c:pt>
                <c:pt idx="120">
                  <c:v>43677</c:v>
                </c:pt>
              </c:numCache>
            </c:numRef>
          </c:cat>
          <c:val>
            <c:numRef>
              <c:f>'Combined WWTP'!$C$167:$C$287</c:f>
              <c:numCache>
                <c:formatCode>General</c:formatCode>
                <c:ptCount val="121"/>
                <c:pt idx="0">
                  <c:v>25534.517585039994</c:v>
                </c:pt>
                <c:pt idx="1">
                  <c:v>25534.517585039994</c:v>
                </c:pt>
                <c:pt idx="2">
                  <c:v>25534.517585039994</c:v>
                </c:pt>
                <c:pt idx="3">
                  <c:v>25534.517585039994</c:v>
                </c:pt>
                <c:pt idx="4">
                  <c:v>25534.517585039994</c:v>
                </c:pt>
                <c:pt idx="5">
                  <c:v>25534.517585039994</c:v>
                </c:pt>
                <c:pt idx="6">
                  <c:v>25534.517585039994</c:v>
                </c:pt>
                <c:pt idx="7">
                  <c:v>25534.517585039994</c:v>
                </c:pt>
                <c:pt idx="8">
                  <c:v>25534.517585039994</c:v>
                </c:pt>
                <c:pt idx="9">
                  <c:v>25534.517585039994</c:v>
                </c:pt>
                <c:pt idx="10">
                  <c:v>25534.517585039994</c:v>
                </c:pt>
                <c:pt idx="11">
                  <c:v>25534.517585039994</c:v>
                </c:pt>
                <c:pt idx="12">
                  <c:v>25534.517585039994</c:v>
                </c:pt>
                <c:pt idx="13">
                  <c:v>25534.517585039994</c:v>
                </c:pt>
                <c:pt idx="14">
                  <c:v>25534.517585039994</c:v>
                </c:pt>
                <c:pt idx="15">
                  <c:v>25534.517585039994</c:v>
                </c:pt>
                <c:pt idx="16">
                  <c:v>25534.517585039994</c:v>
                </c:pt>
                <c:pt idx="17">
                  <c:v>25534.517585039994</c:v>
                </c:pt>
                <c:pt idx="18">
                  <c:v>25534.517585040001</c:v>
                </c:pt>
                <c:pt idx="19">
                  <c:v>25534.517585040001</c:v>
                </c:pt>
                <c:pt idx="20">
                  <c:v>25534.517585040001</c:v>
                </c:pt>
                <c:pt idx="21">
                  <c:v>25534.517585040001</c:v>
                </c:pt>
                <c:pt idx="22">
                  <c:v>25534.517585040001</c:v>
                </c:pt>
                <c:pt idx="23">
                  <c:v>25534.517585040001</c:v>
                </c:pt>
                <c:pt idx="24">
                  <c:v>25534.517585040001</c:v>
                </c:pt>
                <c:pt idx="25">
                  <c:v>25534.517585040001</c:v>
                </c:pt>
                <c:pt idx="26">
                  <c:v>25534.517585040001</c:v>
                </c:pt>
                <c:pt idx="27">
                  <c:v>25534.517585040001</c:v>
                </c:pt>
                <c:pt idx="28">
                  <c:v>25534.517585040001</c:v>
                </c:pt>
                <c:pt idx="29">
                  <c:v>25534.517585040001</c:v>
                </c:pt>
                <c:pt idx="30">
                  <c:v>25534.517585040001</c:v>
                </c:pt>
                <c:pt idx="31">
                  <c:v>25534.517585040001</c:v>
                </c:pt>
                <c:pt idx="32">
                  <c:v>25534.517585040001</c:v>
                </c:pt>
                <c:pt idx="33">
                  <c:v>25534.517585040001</c:v>
                </c:pt>
                <c:pt idx="34">
                  <c:v>25534.517585040001</c:v>
                </c:pt>
                <c:pt idx="35">
                  <c:v>25534.517585040001</c:v>
                </c:pt>
                <c:pt idx="36">
                  <c:v>25534.517585040001</c:v>
                </c:pt>
                <c:pt idx="37">
                  <c:v>25534.517585040001</c:v>
                </c:pt>
                <c:pt idx="38">
                  <c:v>25534.517585040001</c:v>
                </c:pt>
                <c:pt idx="39">
                  <c:v>25534.517585040001</c:v>
                </c:pt>
                <c:pt idx="40">
                  <c:v>25534.517585040001</c:v>
                </c:pt>
                <c:pt idx="41">
                  <c:v>25534.517585040001</c:v>
                </c:pt>
                <c:pt idx="42">
                  <c:v>25534.517585040001</c:v>
                </c:pt>
                <c:pt idx="43">
                  <c:v>25534.517585040001</c:v>
                </c:pt>
                <c:pt idx="44">
                  <c:v>25534.517585040001</c:v>
                </c:pt>
                <c:pt idx="45">
                  <c:v>25534.517585040001</c:v>
                </c:pt>
                <c:pt idx="46">
                  <c:v>25534.517585040001</c:v>
                </c:pt>
                <c:pt idx="47">
                  <c:v>25534.517585040001</c:v>
                </c:pt>
                <c:pt idx="48">
                  <c:v>25534.517585040001</c:v>
                </c:pt>
                <c:pt idx="49">
                  <c:v>25534.517585040001</c:v>
                </c:pt>
                <c:pt idx="50">
                  <c:v>25534.517585040001</c:v>
                </c:pt>
                <c:pt idx="51">
                  <c:v>25534.517585040001</c:v>
                </c:pt>
                <c:pt idx="52">
                  <c:v>25534.517585040001</c:v>
                </c:pt>
                <c:pt idx="53">
                  <c:v>25534.517585040001</c:v>
                </c:pt>
                <c:pt idx="54">
                  <c:v>25534.517585040001</c:v>
                </c:pt>
                <c:pt idx="55">
                  <c:v>25534.517585040001</c:v>
                </c:pt>
                <c:pt idx="56">
                  <c:v>25534.517585040001</c:v>
                </c:pt>
                <c:pt idx="57">
                  <c:v>25534.517585040001</c:v>
                </c:pt>
                <c:pt idx="58">
                  <c:v>25534.517585040001</c:v>
                </c:pt>
                <c:pt idx="59">
                  <c:v>25534.517585040001</c:v>
                </c:pt>
                <c:pt idx="60">
                  <c:v>25534.517585040001</c:v>
                </c:pt>
                <c:pt idx="61">
                  <c:v>25534.517585040001</c:v>
                </c:pt>
                <c:pt idx="62">
                  <c:v>25534.517585040001</c:v>
                </c:pt>
                <c:pt idx="63">
                  <c:v>25534.517585040001</c:v>
                </c:pt>
                <c:pt idx="64">
                  <c:v>25534.517585040001</c:v>
                </c:pt>
                <c:pt idx="65">
                  <c:v>25534.517585040001</c:v>
                </c:pt>
                <c:pt idx="66">
                  <c:v>25534.517585040001</c:v>
                </c:pt>
                <c:pt idx="67">
                  <c:v>25534.517585040001</c:v>
                </c:pt>
                <c:pt idx="68">
                  <c:v>25534.517585040001</c:v>
                </c:pt>
                <c:pt idx="69">
                  <c:v>25534.517585040001</c:v>
                </c:pt>
                <c:pt idx="70">
                  <c:v>25534.517585040001</c:v>
                </c:pt>
                <c:pt idx="71">
                  <c:v>25534.517585040001</c:v>
                </c:pt>
                <c:pt idx="72">
                  <c:v>25534.517585040001</c:v>
                </c:pt>
                <c:pt idx="73">
                  <c:v>25534.517585040001</c:v>
                </c:pt>
                <c:pt idx="74">
                  <c:v>25534.517585040001</c:v>
                </c:pt>
                <c:pt idx="75">
                  <c:v>25534.517585040001</c:v>
                </c:pt>
                <c:pt idx="76">
                  <c:v>25534.517585040001</c:v>
                </c:pt>
                <c:pt idx="77">
                  <c:v>25534.517585040001</c:v>
                </c:pt>
                <c:pt idx="78">
                  <c:v>25534.517585040001</c:v>
                </c:pt>
                <c:pt idx="79">
                  <c:v>25534.517585040001</c:v>
                </c:pt>
                <c:pt idx="80">
                  <c:v>25534.517585040001</c:v>
                </c:pt>
                <c:pt idx="81">
                  <c:v>25534.517585040001</c:v>
                </c:pt>
                <c:pt idx="82">
                  <c:v>25534.517585040001</c:v>
                </c:pt>
                <c:pt idx="83">
                  <c:v>25534.517585040001</c:v>
                </c:pt>
                <c:pt idx="84">
                  <c:v>25534.517585040001</c:v>
                </c:pt>
                <c:pt idx="85">
                  <c:v>25534.517585040001</c:v>
                </c:pt>
                <c:pt idx="86">
                  <c:v>25534.517585040001</c:v>
                </c:pt>
                <c:pt idx="87">
                  <c:v>25534.517585040001</c:v>
                </c:pt>
                <c:pt idx="88">
                  <c:v>25534.517585040001</c:v>
                </c:pt>
                <c:pt idx="89">
                  <c:v>25534.517585040001</c:v>
                </c:pt>
                <c:pt idx="90">
                  <c:v>25534.517585040001</c:v>
                </c:pt>
                <c:pt idx="91">
                  <c:v>25534.517585040001</c:v>
                </c:pt>
                <c:pt idx="92">
                  <c:v>25534.517585040001</c:v>
                </c:pt>
                <c:pt idx="93">
                  <c:v>25534.517585040001</c:v>
                </c:pt>
                <c:pt idx="94">
                  <c:v>25534.517585040001</c:v>
                </c:pt>
                <c:pt idx="95">
                  <c:v>25534.517585040001</c:v>
                </c:pt>
                <c:pt idx="96">
                  <c:v>25534.517585040001</c:v>
                </c:pt>
                <c:pt idx="97">
                  <c:v>25534.517585040001</c:v>
                </c:pt>
                <c:pt idx="98">
                  <c:v>25534.517585040001</c:v>
                </c:pt>
                <c:pt idx="99">
                  <c:v>25534.517585040001</c:v>
                </c:pt>
                <c:pt idx="100">
                  <c:v>25534.517585040001</c:v>
                </c:pt>
                <c:pt idx="101">
                  <c:v>25534.517585040001</c:v>
                </c:pt>
                <c:pt idx="102">
                  <c:v>25534.517585040001</c:v>
                </c:pt>
                <c:pt idx="103">
                  <c:v>25534.517585040001</c:v>
                </c:pt>
                <c:pt idx="104">
                  <c:v>25534.517585040001</c:v>
                </c:pt>
                <c:pt idx="105">
                  <c:v>25534.517585040001</c:v>
                </c:pt>
                <c:pt idx="106">
                  <c:v>25534.517585040001</c:v>
                </c:pt>
                <c:pt idx="107">
                  <c:v>25534.517585040001</c:v>
                </c:pt>
                <c:pt idx="108">
                  <c:v>25534.517585040001</c:v>
                </c:pt>
                <c:pt idx="109">
                  <c:v>25534.517585040001</c:v>
                </c:pt>
                <c:pt idx="110">
                  <c:v>25534.517585040001</c:v>
                </c:pt>
                <c:pt idx="111">
                  <c:v>25534.517585040001</c:v>
                </c:pt>
                <c:pt idx="112">
                  <c:v>25534.517585040001</c:v>
                </c:pt>
                <c:pt idx="113">
                  <c:v>25534.517585040001</c:v>
                </c:pt>
                <c:pt idx="114">
                  <c:v>25534.517585040001</c:v>
                </c:pt>
                <c:pt idx="115">
                  <c:v>25534.517585040001</c:v>
                </c:pt>
                <c:pt idx="116">
                  <c:v>25534.517585040001</c:v>
                </c:pt>
                <c:pt idx="117">
                  <c:v>25534.517585040001</c:v>
                </c:pt>
                <c:pt idx="118">
                  <c:v>25534.517585040001</c:v>
                </c:pt>
                <c:pt idx="119">
                  <c:v>25534.517585040001</c:v>
                </c:pt>
                <c:pt idx="120">
                  <c:v>25534.517585040001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A8-46E5-8D50-F0630FDDB370}"/>
            </c:ext>
          </c:extLst>
        </c:ser>
        <c:ser>
          <c:idx val="6"/>
          <c:order val="4"/>
          <c:tx>
            <c:strRef>
              <c:f>'Combined WWTP'!$B$164</c:f>
              <c:strCache>
                <c:ptCount val="1"/>
                <c:pt idx="0">
                  <c:v>99% UCL*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'Combined WWTP'!$A$4:$A$124</c:f>
              <c:numCache>
                <c:formatCode>m/d/yyyy</c:formatCode>
                <c:ptCount val="121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  <c:pt idx="12">
                  <c:v>40390</c:v>
                </c:pt>
                <c:pt idx="13">
                  <c:v>40421</c:v>
                </c:pt>
                <c:pt idx="14">
                  <c:v>40451</c:v>
                </c:pt>
                <c:pt idx="15">
                  <c:v>40482</c:v>
                </c:pt>
                <c:pt idx="16">
                  <c:v>40512</c:v>
                </c:pt>
                <c:pt idx="17">
                  <c:v>40543</c:v>
                </c:pt>
                <c:pt idx="18">
                  <c:v>40574</c:v>
                </c:pt>
                <c:pt idx="19">
                  <c:v>40602</c:v>
                </c:pt>
                <c:pt idx="20">
                  <c:v>40633</c:v>
                </c:pt>
                <c:pt idx="21">
                  <c:v>40663</c:v>
                </c:pt>
                <c:pt idx="22">
                  <c:v>40694</c:v>
                </c:pt>
                <c:pt idx="23">
                  <c:v>40724</c:v>
                </c:pt>
                <c:pt idx="24">
                  <c:v>40755</c:v>
                </c:pt>
                <c:pt idx="25">
                  <c:v>40786</c:v>
                </c:pt>
                <c:pt idx="26">
                  <c:v>40816</c:v>
                </c:pt>
                <c:pt idx="27">
                  <c:v>40847</c:v>
                </c:pt>
                <c:pt idx="28">
                  <c:v>40877</c:v>
                </c:pt>
                <c:pt idx="29">
                  <c:v>40908</c:v>
                </c:pt>
                <c:pt idx="30">
                  <c:v>40939</c:v>
                </c:pt>
                <c:pt idx="31">
                  <c:v>40968</c:v>
                </c:pt>
                <c:pt idx="32">
                  <c:v>40999</c:v>
                </c:pt>
                <c:pt idx="33">
                  <c:v>41029</c:v>
                </c:pt>
                <c:pt idx="34">
                  <c:v>41060</c:v>
                </c:pt>
                <c:pt idx="35">
                  <c:v>41090</c:v>
                </c:pt>
                <c:pt idx="36">
                  <c:v>41121</c:v>
                </c:pt>
                <c:pt idx="37">
                  <c:v>41152</c:v>
                </c:pt>
                <c:pt idx="38">
                  <c:v>41182</c:v>
                </c:pt>
                <c:pt idx="39">
                  <c:v>41213</c:v>
                </c:pt>
                <c:pt idx="40">
                  <c:v>41243</c:v>
                </c:pt>
                <c:pt idx="41">
                  <c:v>41274</c:v>
                </c:pt>
                <c:pt idx="42">
                  <c:v>41305</c:v>
                </c:pt>
                <c:pt idx="43">
                  <c:v>41333</c:v>
                </c:pt>
                <c:pt idx="44">
                  <c:v>41364</c:v>
                </c:pt>
                <c:pt idx="45">
                  <c:v>41394</c:v>
                </c:pt>
                <c:pt idx="46">
                  <c:v>41425</c:v>
                </c:pt>
                <c:pt idx="47">
                  <c:v>41455</c:v>
                </c:pt>
                <c:pt idx="48">
                  <c:v>41486</c:v>
                </c:pt>
                <c:pt idx="49">
                  <c:v>41517</c:v>
                </c:pt>
                <c:pt idx="50">
                  <c:v>41547</c:v>
                </c:pt>
                <c:pt idx="51">
                  <c:v>41578</c:v>
                </c:pt>
                <c:pt idx="52">
                  <c:v>41608</c:v>
                </c:pt>
                <c:pt idx="53">
                  <c:v>41639</c:v>
                </c:pt>
                <c:pt idx="54">
                  <c:v>41670</c:v>
                </c:pt>
                <c:pt idx="55">
                  <c:v>41698</c:v>
                </c:pt>
                <c:pt idx="56">
                  <c:v>41729</c:v>
                </c:pt>
                <c:pt idx="57">
                  <c:v>41759</c:v>
                </c:pt>
                <c:pt idx="58">
                  <c:v>41790</c:v>
                </c:pt>
                <c:pt idx="59">
                  <c:v>41820</c:v>
                </c:pt>
                <c:pt idx="60">
                  <c:v>41851</c:v>
                </c:pt>
                <c:pt idx="61">
                  <c:v>41882</c:v>
                </c:pt>
                <c:pt idx="62">
                  <c:v>41912</c:v>
                </c:pt>
                <c:pt idx="63">
                  <c:v>41943</c:v>
                </c:pt>
                <c:pt idx="64">
                  <c:v>41973</c:v>
                </c:pt>
                <c:pt idx="65">
                  <c:v>42004</c:v>
                </c:pt>
                <c:pt idx="66">
                  <c:v>42035</c:v>
                </c:pt>
                <c:pt idx="67">
                  <c:v>42063</c:v>
                </c:pt>
                <c:pt idx="68">
                  <c:v>42094</c:v>
                </c:pt>
                <c:pt idx="69">
                  <c:v>42124</c:v>
                </c:pt>
                <c:pt idx="70">
                  <c:v>42155</c:v>
                </c:pt>
                <c:pt idx="71">
                  <c:v>42185</c:v>
                </c:pt>
                <c:pt idx="72">
                  <c:v>42216</c:v>
                </c:pt>
                <c:pt idx="73">
                  <c:v>42247</c:v>
                </c:pt>
                <c:pt idx="74">
                  <c:v>42277</c:v>
                </c:pt>
                <c:pt idx="75">
                  <c:v>42308</c:v>
                </c:pt>
                <c:pt idx="76">
                  <c:v>42338</c:v>
                </c:pt>
                <c:pt idx="77">
                  <c:v>42369</c:v>
                </c:pt>
                <c:pt idx="78">
                  <c:v>42400</c:v>
                </c:pt>
                <c:pt idx="79">
                  <c:v>42429</c:v>
                </c:pt>
                <c:pt idx="80">
                  <c:v>42460</c:v>
                </c:pt>
                <c:pt idx="81">
                  <c:v>42490</c:v>
                </c:pt>
                <c:pt idx="82">
                  <c:v>42521</c:v>
                </c:pt>
                <c:pt idx="83">
                  <c:v>42551</c:v>
                </c:pt>
                <c:pt idx="84">
                  <c:v>42582</c:v>
                </c:pt>
                <c:pt idx="85">
                  <c:v>42613</c:v>
                </c:pt>
                <c:pt idx="86">
                  <c:v>42643</c:v>
                </c:pt>
                <c:pt idx="87">
                  <c:v>42674</c:v>
                </c:pt>
                <c:pt idx="88">
                  <c:v>42704</c:v>
                </c:pt>
                <c:pt idx="89">
                  <c:v>42735</c:v>
                </c:pt>
                <c:pt idx="90">
                  <c:v>42766</c:v>
                </c:pt>
                <c:pt idx="91">
                  <c:v>42794</c:v>
                </c:pt>
                <c:pt idx="92">
                  <c:v>42825</c:v>
                </c:pt>
                <c:pt idx="93">
                  <c:v>42855</c:v>
                </c:pt>
                <c:pt idx="94">
                  <c:v>42886</c:v>
                </c:pt>
                <c:pt idx="95">
                  <c:v>42916</c:v>
                </c:pt>
                <c:pt idx="96">
                  <c:v>42947</c:v>
                </c:pt>
                <c:pt idx="97">
                  <c:v>42978</c:v>
                </c:pt>
                <c:pt idx="98">
                  <c:v>43008</c:v>
                </c:pt>
                <c:pt idx="99">
                  <c:v>43039</c:v>
                </c:pt>
                <c:pt idx="100">
                  <c:v>43069</c:v>
                </c:pt>
                <c:pt idx="101">
                  <c:v>43100</c:v>
                </c:pt>
                <c:pt idx="102">
                  <c:v>43131</c:v>
                </c:pt>
                <c:pt idx="103">
                  <c:v>43159</c:v>
                </c:pt>
                <c:pt idx="104">
                  <c:v>43190</c:v>
                </c:pt>
                <c:pt idx="105">
                  <c:v>43220</c:v>
                </c:pt>
                <c:pt idx="106">
                  <c:v>43251</c:v>
                </c:pt>
                <c:pt idx="107">
                  <c:v>43281</c:v>
                </c:pt>
                <c:pt idx="108">
                  <c:v>43312</c:v>
                </c:pt>
                <c:pt idx="109">
                  <c:v>43343</c:v>
                </c:pt>
                <c:pt idx="110">
                  <c:v>43373</c:v>
                </c:pt>
                <c:pt idx="111">
                  <c:v>43404</c:v>
                </c:pt>
                <c:pt idx="112">
                  <c:v>43434</c:v>
                </c:pt>
                <c:pt idx="113">
                  <c:v>43465</c:v>
                </c:pt>
                <c:pt idx="114">
                  <c:v>43496</c:v>
                </c:pt>
                <c:pt idx="115">
                  <c:v>43524</c:v>
                </c:pt>
                <c:pt idx="116">
                  <c:v>43555</c:v>
                </c:pt>
                <c:pt idx="117">
                  <c:v>43585</c:v>
                </c:pt>
                <c:pt idx="118">
                  <c:v>43616</c:v>
                </c:pt>
                <c:pt idx="119">
                  <c:v>43646</c:v>
                </c:pt>
                <c:pt idx="120">
                  <c:v>43677</c:v>
                </c:pt>
              </c:numCache>
            </c:numRef>
          </c:cat>
          <c:val>
            <c:numRef>
              <c:f>'Combined WWTP'!$B$167:$B$287</c:f>
              <c:numCache>
                <c:formatCode>0</c:formatCode>
                <c:ptCount val="121"/>
                <c:pt idx="0">
                  <c:v>20400</c:v>
                </c:pt>
                <c:pt idx="1">
                  <c:v>20400</c:v>
                </c:pt>
                <c:pt idx="2">
                  <c:v>20400</c:v>
                </c:pt>
                <c:pt idx="3">
                  <c:v>20400</c:v>
                </c:pt>
                <c:pt idx="4">
                  <c:v>20400</c:v>
                </c:pt>
                <c:pt idx="5">
                  <c:v>20400</c:v>
                </c:pt>
                <c:pt idx="6">
                  <c:v>20400</c:v>
                </c:pt>
                <c:pt idx="7">
                  <c:v>20400</c:v>
                </c:pt>
                <c:pt idx="8">
                  <c:v>20400</c:v>
                </c:pt>
                <c:pt idx="9">
                  <c:v>20400</c:v>
                </c:pt>
                <c:pt idx="10">
                  <c:v>20400</c:v>
                </c:pt>
                <c:pt idx="11">
                  <c:v>20400</c:v>
                </c:pt>
                <c:pt idx="12">
                  <c:v>20400</c:v>
                </c:pt>
                <c:pt idx="13">
                  <c:v>20400</c:v>
                </c:pt>
                <c:pt idx="14">
                  <c:v>20400</c:v>
                </c:pt>
                <c:pt idx="15">
                  <c:v>20400</c:v>
                </c:pt>
                <c:pt idx="16">
                  <c:v>20400</c:v>
                </c:pt>
                <c:pt idx="17">
                  <c:v>20400</c:v>
                </c:pt>
                <c:pt idx="18">
                  <c:v>20400</c:v>
                </c:pt>
                <c:pt idx="19">
                  <c:v>20400</c:v>
                </c:pt>
                <c:pt idx="20">
                  <c:v>20400</c:v>
                </c:pt>
                <c:pt idx="21">
                  <c:v>20400</c:v>
                </c:pt>
                <c:pt idx="22">
                  <c:v>20400</c:v>
                </c:pt>
                <c:pt idx="23">
                  <c:v>20400</c:v>
                </c:pt>
                <c:pt idx="24">
                  <c:v>20400</c:v>
                </c:pt>
                <c:pt idx="25">
                  <c:v>20400</c:v>
                </c:pt>
                <c:pt idx="26">
                  <c:v>20400</c:v>
                </c:pt>
                <c:pt idx="27">
                  <c:v>20400</c:v>
                </c:pt>
                <c:pt idx="28">
                  <c:v>20400</c:v>
                </c:pt>
                <c:pt idx="29">
                  <c:v>20400</c:v>
                </c:pt>
                <c:pt idx="30">
                  <c:v>20400</c:v>
                </c:pt>
                <c:pt idx="31">
                  <c:v>20400</c:v>
                </c:pt>
                <c:pt idx="32">
                  <c:v>20400</c:v>
                </c:pt>
                <c:pt idx="33">
                  <c:v>20400</c:v>
                </c:pt>
                <c:pt idx="34">
                  <c:v>20400</c:v>
                </c:pt>
                <c:pt idx="35">
                  <c:v>20400</c:v>
                </c:pt>
                <c:pt idx="36">
                  <c:v>20400</c:v>
                </c:pt>
                <c:pt idx="37">
                  <c:v>20400</c:v>
                </c:pt>
                <c:pt idx="38">
                  <c:v>20400</c:v>
                </c:pt>
                <c:pt idx="39">
                  <c:v>20400</c:v>
                </c:pt>
                <c:pt idx="40">
                  <c:v>20400</c:v>
                </c:pt>
                <c:pt idx="41">
                  <c:v>20400</c:v>
                </c:pt>
                <c:pt idx="42">
                  <c:v>20400</c:v>
                </c:pt>
                <c:pt idx="43">
                  <c:v>20400</c:v>
                </c:pt>
                <c:pt idx="44">
                  <c:v>20400</c:v>
                </c:pt>
                <c:pt idx="45">
                  <c:v>20400</c:v>
                </c:pt>
                <c:pt idx="46">
                  <c:v>20400</c:v>
                </c:pt>
                <c:pt idx="47">
                  <c:v>20400</c:v>
                </c:pt>
                <c:pt idx="48">
                  <c:v>20400</c:v>
                </c:pt>
                <c:pt idx="49">
                  <c:v>20400</c:v>
                </c:pt>
                <c:pt idx="50">
                  <c:v>20400</c:v>
                </c:pt>
                <c:pt idx="51">
                  <c:v>20400</c:v>
                </c:pt>
                <c:pt idx="52">
                  <c:v>20400</c:v>
                </c:pt>
                <c:pt idx="53">
                  <c:v>20400</c:v>
                </c:pt>
                <c:pt idx="54">
                  <c:v>20400</c:v>
                </c:pt>
                <c:pt idx="55">
                  <c:v>20400</c:v>
                </c:pt>
                <c:pt idx="56">
                  <c:v>20400</c:v>
                </c:pt>
                <c:pt idx="57">
                  <c:v>20400</c:v>
                </c:pt>
                <c:pt idx="58">
                  <c:v>20400</c:v>
                </c:pt>
                <c:pt idx="59">
                  <c:v>20400</c:v>
                </c:pt>
                <c:pt idx="60">
                  <c:v>20400</c:v>
                </c:pt>
                <c:pt idx="61">
                  <c:v>20400</c:v>
                </c:pt>
                <c:pt idx="62">
                  <c:v>20400</c:v>
                </c:pt>
                <c:pt idx="63">
                  <c:v>20400</c:v>
                </c:pt>
                <c:pt idx="64">
                  <c:v>20400</c:v>
                </c:pt>
                <c:pt idx="65">
                  <c:v>20400</c:v>
                </c:pt>
                <c:pt idx="66">
                  <c:v>20400</c:v>
                </c:pt>
                <c:pt idx="67">
                  <c:v>20400</c:v>
                </c:pt>
                <c:pt idx="68">
                  <c:v>20400</c:v>
                </c:pt>
                <c:pt idx="69">
                  <c:v>20400</c:v>
                </c:pt>
                <c:pt idx="70">
                  <c:v>20400</c:v>
                </c:pt>
                <c:pt idx="71">
                  <c:v>20400</c:v>
                </c:pt>
                <c:pt idx="72">
                  <c:v>20400</c:v>
                </c:pt>
                <c:pt idx="73">
                  <c:v>20400</c:v>
                </c:pt>
                <c:pt idx="74">
                  <c:v>20400</c:v>
                </c:pt>
                <c:pt idx="75">
                  <c:v>20400</c:v>
                </c:pt>
                <c:pt idx="76">
                  <c:v>20400</c:v>
                </c:pt>
                <c:pt idx="77">
                  <c:v>20400</c:v>
                </c:pt>
                <c:pt idx="78">
                  <c:v>20400</c:v>
                </c:pt>
                <c:pt idx="79">
                  <c:v>20400</c:v>
                </c:pt>
                <c:pt idx="80">
                  <c:v>20400</c:v>
                </c:pt>
                <c:pt idx="81">
                  <c:v>20400</c:v>
                </c:pt>
                <c:pt idx="82">
                  <c:v>20400</c:v>
                </c:pt>
                <c:pt idx="83">
                  <c:v>20400</c:v>
                </c:pt>
                <c:pt idx="84">
                  <c:v>20400</c:v>
                </c:pt>
                <c:pt idx="85">
                  <c:v>20400</c:v>
                </c:pt>
                <c:pt idx="86">
                  <c:v>20400</c:v>
                </c:pt>
                <c:pt idx="87">
                  <c:v>20400</c:v>
                </c:pt>
                <c:pt idx="88">
                  <c:v>20400</c:v>
                </c:pt>
                <c:pt idx="89">
                  <c:v>20400</c:v>
                </c:pt>
                <c:pt idx="90">
                  <c:v>20400</c:v>
                </c:pt>
                <c:pt idx="91">
                  <c:v>20400</c:v>
                </c:pt>
                <c:pt idx="92">
                  <c:v>20400</c:v>
                </c:pt>
                <c:pt idx="93">
                  <c:v>20400</c:v>
                </c:pt>
                <c:pt idx="94">
                  <c:v>20400</c:v>
                </c:pt>
                <c:pt idx="95">
                  <c:v>20400</c:v>
                </c:pt>
                <c:pt idx="96">
                  <c:v>20400</c:v>
                </c:pt>
                <c:pt idx="97">
                  <c:v>20400</c:v>
                </c:pt>
                <c:pt idx="98">
                  <c:v>20400</c:v>
                </c:pt>
                <c:pt idx="99">
                  <c:v>20400</c:v>
                </c:pt>
                <c:pt idx="100">
                  <c:v>20400</c:v>
                </c:pt>
                <c:pt idx="101">
                  <c:v>20400</c:v>
                </c:pt>
                <c:pt idx="102">
                  <c:v>20400</c:v>
                </c:pt>
                <c:pt idx="103">
                  <c:v>20400</c:v>
                </c:pt>
                <c:pt idx="104">
                  <c:v>20400</c:v>
                </c:pt>
                <c:pt idx="105">
                  <c:v>20400</c:v>
                </c:pt>
                <c:pt idx="106">
                  <c:v>20400</c:v>
                </c:pt>
                <c:pt idx="107">
                  <c:v>20400</c:v>
                </c:pt>
                <c:pt idx="108">
                  <c:v>20400</c:v>
                </c:pt>
                <c:pt idx="109">
                  <c:v>20400</c:v>
                </c:pt>
                <c:pt idx="110">
                  <c:v>20400</c:v>
                </c:pt>
                <c:pt idx="111">
                  <c:v>20400</c:v>
                </c:pt>
                <c:pt idx="112">
                  <c:v>20400</c:v>
                </c:pt>
                <c:pt idx="113">
                  <c:v>20400</c:v>
                </c:pt>
                <c:pt idx="114">
                  <c:v>20400</c:v>
                </c:pt>
                <c:pt idx="115">
                  <c:v>20400</c:v>
                </c:pt>
                <c:pt idx="116">
                  <c:v>20400</c:v>
                </c:pt>
                <c:pt idx="117">
                  <c:v>20400</c:v>
                </c:pt>
                <c:pt idx="118">
                  <c:v>20400</c:v>
                </c:pt>
                <c:pt idx="119">
                  <c:v>20400</c:v>
                </c:pt>
                <c:pt idx="120">
                  <c:v>20400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A8-46E5-8D50-F0630FDD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829576"/>
        <c:axId val="574828264"/>
      </c:lineChart>
      <c:dateAx>
        <c:axId val="574829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Reporting 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28264"/>
        <c:crosses val="autoZero"/>
        <c:auto val="1"/>
        <c:lblOffset val="100"/>
        <c:baseTimeUnit val="months"/>
      </c:dateAx>
      <c:valAx>
        <c:axId val="57482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TIN Load, lbs/day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2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5159507088640947"/>
          <c:y val="0.93287817455916588"/>
          <c:w val="0.84840496454371173"/>
          <c:h val="4.136058360352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TIN LOAD BY MONTH, Combined WWTP April- Oct Cap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'Combined WWTP Apr - Oct'!$A$4:$A$74</c:f>
              <c:numCache>
                <c:formatCode>m/d/yyyy</c:formatCode>
                <c:ptCount val="71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40298</c:v>
                </c:pt>
                <c:pt idx="5">
                  <c:v>40329</c:v>
                </c:pt>
                <c:pt idx="6">
                  <c:v>40359</c:v>
                </c:pt>
                <c:pt idx="7">
                  <c:v>40390</c:v>
                </c:pt>
                <c:pt idx="8">
                  <c:v>40421</c:v>
                </c:pt>
                <c:pt idx="9">
                  <c:v>40451</c:v>
                </c:pt>
                <c:pt idx="10">
                  <c:v>40482</c:v>
                </c:pt>
                <c:pt idx="11">
                  <c:v>40663</c:v>
                </c:pt>
                <c:pt idx="12">
                  <c:v>40694</c:v>
                </c:pt>
                <c:pt idx="13">
                  <c:v>40724</c:v>
                </c:pt>
                <c:pt idx="14">
                  <c:v>40755</c:v>
                </c:pt>
                <c:pt idx="15">
                  <c:v>40786</c:v>
                </c:pt>
                <c:pt idx="16">
                  <c:v>40816</c:v>
                </c:pt>
                <c:pt idx="17">
                  <c:v>40847</c:v>
                </c:pt>
                <c:pt idx="18">
                  <c:v>41029</c:v>
                </c:pt>
                <c:pt idx="19">
                  <c:v>41060</c:v>
                </c:pt>
                <c:pt idx="20">
                  <c:v>41090</c:v>
                </c:pt>
                <c:pt idx="21">
                  <c:v>41121</c:v>
                </c:pt>
                <c:pt idx="22">
                  <c:v>41152</c:v>
                </c:pt>
                <c:pt idx="23">
                  <c:v>41182</c:v>
                </c:pt>
                <c:pt idx="24">
                  <c:v>41213</c:v>
                </c:pt>
                <c:pt idx="25">
                  <c:v>41394</c:v>
                </c:pt>
                <c:pt idx="26">
                  <c:v>41425</c:v>
                </c:pt>
                <c:pt idx="27">
                  <c:v>41455</c:v>
                </c:pt>
                <c:pt idx="28">
                  <c:v>41486</c:v>
                </c:pt>
                <c:pt idx="29">
                  <c:v>41517</c:v>
                </c:pt>
                <c:pt idx="30">
                  <c:v>41547</c:v>
                </c:pt>
                <c:pt idx="31">
                  <c:v>41578</c:v>
                </c:pt>
                <c:pt idx="32">
                  <c:v>41759</c:v>
                </c:pt>
                <c:pt idx="33">
                  <c:v>41790</c:v>
                </c:pt>
                <c:pt idx="34">
                  <c:v>41820</c:v>
                </c:pt>
                <c:pt idx="35">
                  <c:v>41851</c:v>
                </c:pt>
                <c:pt idx="36">
                  <c:v>41882</c:v>
                </c:pt>
                <c:pt idx="37">
                  <c:v>41912</c:v>
                </c:pt>
                <c:pt idx="38">
                  <c:v>41943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42855</c:v>
                </c:pt>
                <c:pt idx="54">
                  <c:v>42886</c:v>
                </c:pt>
                <c:pt idx="55">
                  <c:v>42916</c:v>
                </c:pt>
                <c:pt idx="56">
                  <c:v>42947</c:v>
                </c:pt>
                <c:pt idx="57">
                  <c:v>42978</c:v>
                </c:pt>
                <c:pt idx="58">
                  <c:v>43008</c:v>
                </c:pt>
                <c:pt idx="59">
                  <c:v>43039</c:v>
                </c:pt>
                <c:pt idx="60">
                  <c:v>43220</c:v>
                </c:pt>
                <c:pt idx="61">
                  <c:v>43251</c:v>
                </c:pt>
                <c:pt idx="62">
                  <c:v>43281</c:v>
                </c:pt>
                <c:pt idx="63">
                  <c:v>43312</c:v>
                </c:pt>
                <c:pt idx="64">
                  <c:v>43343</c:v>
                </c:pt>
                <c:pt idx="65">
                  <c:v>43373</c:v>
                </c:pt>
                <c:pt idx="66">
                  <c:v>43404</c:v>
                </c:pt>
                <c:pt idx="67">
                  <c:v>43585</c:v>
                </c:pt>
                <c:pt idx="68">
                  <c:v>43616</c:v>
                </c:pt>
                <c:pt idx="69">
                  <c:v>43646</c:v>
                </c:pt>
                <c:pt idx="70">
                  <c:v>43677</c:v>
                </c:pt>
              </c:numCache>
            </c:numRef>
          </c:cat>
          <c:val>
            <c:numRef>
              <c:f>'Combined WWTP Apr - Oct'!$F$4:$F$74</c:f>
              <c:numCache>
                <c:formatCode>_(* #,##0_);_(* \(#,##0\);_(* "-"??_);_(@_)</c:formatCode>
                <c:ptCount val="71"/>
                <c:pt idx="0">
                  <c:v>16287.214356</c:v>
                </c:pt>
                <c:pt idx="1">
                  <c:v>16393.01643</c:v>
                </c:pt>
                <c:pt idx="2">
                  <c:v>21900.906719999995</c:v>
                </c:pt>
                <c:pt idx="3">
                  <c:v>19228.081836000001</c:v>
                </c:pt>
                <c:pt idx="4">
                  <c:v>18489.960144000001</c:v>
                </c:pt>
                <c:pt idx="5">
                  <c:v>14984.572242000002</c:v>
                </c:pt>
                <c:pt idx="6">
                  <c:v>21158.193023999997</c:v>
                </c:pt>
                <c:pt idx="7">
                  <c:v>15831.48006</c:v>
                </c:pt>
                <c:pt idx="8">
                  <c:v>18200.295264</c:v>
                </c:pt>
                <c:pt idx="9">
                  <c:v>15107.676480000002</c:v>
                </c:pt>
                <c:pt idx="10">
                  <c:v>17910.344321999997</c:v>
                </c:pt>
                <c:pt idx="11">
                  <c:v>18385.65927</c:v>
                </c:pt>
                <c:pt idx="12">
                  <c:v>19212.077375999997</c:v>
                </c:pt>
                <c:pt idx="13">
                  <c:v>20956.694454000004</c:v>
                </c:pt>
                <c:pt idx="14">
                  <c:v>19825.237512</c:v>
                </c:pt>
                <c:pt idx="15">
                  <c:v>21045.484595999998</c:v>
                </c:pt>
                <c:pt idx="16">
                  <c:v>16520.205600000001</c:v>
                </c:pt>
                <c:pt idx="17">
                  <c:v>19417.31727</c:v>
                </c:pt>
                <c:pt idx="18">
                  <c:v>18034.551108</c:v>
                </c:pt>
                <c:pt idx="19">
                  <c:v>18473.705483999998</c:v>
                </c:pt>
                <c:pt idx="20">
                  <c:v>18838.698912</c:v>
                </c:pt>
                <c:pt idx="21">
                  <c:v>18062.797019999998</c:v>
                </c:pt>
                <c:pt idx="22">
                  <c:v>15996.388548000001</c:v>
                </c:pt>
                <c:pt idx="23">
                  <c:v>14519.646432</c:v>
                </c:pt>
                <c:pt idx="24">
                  <c:v>16770.15957</c:v>
                </c:pt>
                <c:pt idx="25">
                  <c:v>16808.380956000005</c:v>
                </c:pt>
                <c:pt idx="26">
                  <c:v>18339.109560000001</c:v>
                </c:pt>
                <c:pt idx="27">
                  <c:v>18274.977461999999</c:v>
                </c:pt>
                <c:pt idx="28">
                  <c:v>16411.139249999997</c:v>
                </c:pt>
                <c:pt idx="29">
                  <c:v>15759.662652000001</c:v>
                </c:pt>
                <c:pt idx="30">
                  <c:v>15852.868824000001</c:v>
                </c:pt>
                <c:pt idx="31">
                  <c:v>16219.044864000001</c:v>
                </c:pt>
                <c:pt idx="32">
                  <c:v>19009.039241999995</c:v>
                </c:pt>
                <c:pt idx="33">
                  <c:v>14140.103039999998</c:v>
                </c:pt>
                <c:pt idx="34">
                  <c:v>15365.197332</c:v>
                </c:pt>
                <c:pt idx="35">
                  <c:v>16639.195716000002</c:v>
                </c:pt>
                <c:pt idx="36">
                  <c:v>19497.775751999998</c:v>
                </c:pt>
                <c:pt idx="37">
                  <c:v>20949.085872</c:v>
                </c:pt>
                <c:pt idx="38">
                  <c:v>24185.876567999996</c:v>
                </c:pt>
                <c:pt idx="39">
                  <c:v>17456.487807023997</c:v>
                </c:pt>
                <c:pt idx="40">
                  <c:v>20171.478804866998</c:v>
                </c:pt>
                <c:pt idx="41">
                  <c:v>18667.8198270906</c:v>
                </c:pt>
                <c:pt idx="42">
                  <c:v>17868.190626000003</c:v>
                </c:pt>
                <c:pt idx="43">
                  <c:v>19063.920595320003</c:v>
                </c:pt>
                <c:pt idx="44">
                  <c:v>25640.729061299993</c:v>
                </c:pt>
                <c:pt idx="45">
                  <c:v>14246.2094262552</c:v>
                </c:pt>
                <c:pt idx="46">
                  <c:v>13404.149852250001</c:v>
                </c:pt>
                <c:pt idx="47">
                  <c:v>16314.161629920001</c:v>
                </c:pt>
                <c:pt idx="48">
                  <c:v>20985.514992</c:v>
                </c:pt>
                <c:pt idx="49">
                  <c:v>13552.785061199998</c:v>
                </c:pt>
                <c:pt idx="50">
                  <c:v>14773.7538888</c:v>
                </c:pt>
                <c:pt idx="51">
                  <c:v>15011.446640999999</c:v>
                </c:pt>
                <c:pt idx="52">
                  <c:v>16586.994988800001</c:v>
                </c:pt>
                <c:pt idx="53">
                  <c:v>12430.182688026</c:v>
                </c:pt>
                <c:pt idx="54">
                  <c:v>15021.594781439402</c:v>
                </c:pt>
                <c:pt idx="55">
                  <c:v>15873.802997034602</c:v>
                </c:pt>
                <c:pt idx="56">
                  <c:v>16024.985636549998</c:v>
                </c:pt>
                <c:pt idx="57">
                  <c:v>15943.362494399998</c:v>
                </c:pt>
                <c:pt idx="58">
                  <c:v>16897.085196</c:v>
                </c:pt>
                <c:pt idx="59">
                  <c:v>22164.0994809</c:v>
                </c:pt>
                <c:pt idx="60">
                  <c:v>23176.930723200003</c:v>
                </c:pt>
                <c:pt idx="61">
                  <c:v>17534.073254099996</c:v>
                </c:pt>
                <c:pt idx="62">
                  <c:v>18696.221220959997</c:v>
                </c:pt>
                <c:pt idx="63">
                  <c:v>18949.749348000001</c:v>
                </c:pt>
                <c:pt idx="64">
                  <c:v>18354.769564739403</c:v>
                </c:pt>
                <c:pt idx="65">
                  <c:v>17694.561241860003</c:v>
                </c:pt>
                <c:pt idx="66">
                  <c:v>17442.711414720001</c:v>
                </c:pt>
                <c:pt idx="67">
                  <c:v>21306.700272330003</c:v>
                </c:pt>
                <c:pt idx="68">
                  <c:v>18553.380739919998</c:v>
                </c:pt>
                <c:pt idx="69">
                  <c:v>17026.238006489999</c:v>
                </c:pt>
                <c:pt idx="70">
                  <c:v>17871.057792900003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3-4103-B142-C0D00125C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4829576"/>
        <c:axId val="574828264"/>
      </c:barChart>
      <c:lineChart>
        <c:grouping val="standard"/>
        <c:varyColors val="0"/>
        <c:ser>
          <c:idx val="1"/>
          <c:order val="1"/>
          <c:tx>
            <c:v>Average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'Combined WWTP'!$A$4:$A$124</c:f>
              <c:numCache>
                <c:formatCode>m/d/yyyy</c:formatCode>
                <c:ptCount val="121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  <c:pt idx="12">
                  <c:v>40390</c:v>
                </c:pt>
                <c:pt idx="13">
                  <c:v>40421</c:v>
                </c:pt>
                <c:pt idx="14">
                  <c:v>40451</c:v>
                </c:pt>
                <c:pt idx="15">
                  <c:v>40482</c:v>
                </c:pt>
                <c:pt idx="16">
                  <c:v>40512</c:v>
                </c:pt>
                <c:pt idx="17">
                  <c:v>40543</c:v>
                </c:pt>
                <c:pt idx="18">
                  <c:v>40574</c:v>
                </c:pt>
                <c:pt idx="19">
                  <c:v>40602</c:v>
                </c:pt>
                <c:pt idx="20">
                  <c:v>40633</c:v>
                </c:pt>
                <c:pt idx="21">
                  <c:v>40663</c:v>
                </c:pt>
                <c:pt idx="22">
                  <c:v>40694</c:v>
                </c:pt>
                <c:pt idx="23">
                  <c:v>40724</c:v>
                </c:pt>
                <c:pt idx="24">
                  <c:v>40755</c:v>
                </c:pt>
                <c:pt idx="25">
                  <c:v>40786</c:v>
                </c:pt>
                <c:pt idx="26">
                  <c:v>40816</c:v>
                </c:pt>
                <c:pt idx="27">
                  <c:v>40847</c:v>
                </c:pt>
                <c:pt idx="28">
                  <c:v>40877</c:v>
                </c:pt>
                <c:pt idx="29">
                  <c:v>40908</c:v>
                </c:pt>
                <c:pt idx="30">
                  <c:v>40939</c:v>
                </c:pt>
                <c:pt idx="31">
                  <c:v>40968</c:v>
                </c:pt>
                <c:pt idx="32">
                  <c:v>40999</c:v>
                </c:pt>
                <c:pt idx="33">
                  <c:v>41029</c:v>
                </c:pt>
                <c:pt idx="34">
                  <c:v>41060</c:v>
                </c:pt>
                <c:pt idx="35">
                  <c:v>41090</c:v>
                </c:pt>
                <c:pt idx="36">
                  <c:v>41121</c:v>
                </c:pt>
                <c:pt idx="37">
                  <c:v>41152</c:v>
                </c:pt>
                <c:pt idx="38">
                  <c:v>41182</c:v>
                </c:pt>
                <c:pt idx="39">
                  <c:v>41213</c:v>
                </c:pt>
                <c:pt idx="40">
                  <c:v>41243</c:v>
                </c:pt>
                <c:pt idx="41">
                  <c:v>41274</c:v>
                </c:pt>
                <c:pt idx="42">
                  <c:v>41305</c:v>
                </c:pt>
                <c:pt idx="43">
                  <c:v>41333</c:v>
                </c:pt>
                <c:pt idx="44">
                  <c:v>41364</c:v>
                </c:pt>
                <c:pt idx="45">
                  <c:v>41394</c:v>
                </c:pt>
                <c:pt idx="46">
                  <c:v>41425</c:v>
                </c:pt>
                <c:pt idx="47">
                  <c:v>41455</c:v>
                </c:pt>
                <c:pt idx="48">
                  <c:v>41486</c:v>
                </c:pt>
                <c:pt idx="49">
                  <c:v>41517</c:v>
                </c:pt>
                <c:pt idx="50">
                  <c:v>41547</c:v>
                </c:pt>
                <c:pt idx="51">
                  <c:v>41578</c:v>
                </c:pt>
                <c:pt idx="52">
                  <c:v>41608</c:v>
                </c:pt>
                <c:pt idx="53">
                  <c:v>41639</c:v>
                </c:pt>
                <c:pt idx="54">
                  <c:v>41670</c:v>
                </c:pt>
                <c:pt idx="55">
                  <c:v>41698</c:v>
                </c:pt>
                <c:pt idx="56">
                  <c:v>41729</c:v>
                </c:pt>
                <c:pt idx="57">
                  <c:v>41759</c:v>
                </c:pt>
                <c:pt idx="58">
                  <c:v>41790</c:v>
                </c:pt>
                <c:pt idx="59">
                  <c:v>41820</c:v>
                </c:pt>
                <c:pt idx="60">
                  <c:v>41851</c:v>
                </c:pt>
                <c:pt idx="61">
                  <c:v>41882</c:v>
                </c:pt>
                <c:pt idx="62">
                  <c:v>41912</c:v>
                </c:pt>
                <c:pt idx="63">
                  <c:v>41943</c:v>
                </c:pt>
                <c:pt idx="64">
                  <c:v>41973</c:v>
                </c:pt>
                <c:pt idx="65">
                  <c:v>42004</c:v>
                </c:pt>
                <c:pt idx="66">
                  <c:v>42035</c:v>
                </c:pt>
                <c:pt idx="67">
                  <c:v>42063</c:v>
                </c:pt>
                <c:pt idx="68">
                  <c:v>42094</c:v>
                </c:pt>
                <c:pt idx="69">
                  <c:v>42124</c:v>
                </c:pt>
                <c:pt idx="70">
                  <c:v>42155</c:v>
                </c:pt>
                <c:pt idx="71">
                  <c:v>42185</c:v>
                </c:pt>
                <c:pt idx="72">
                  <c:v>42216</c:v>
                </c:pt>
                <c:pt idx="73">
                  <c:v>42247</c:v>
                </c:pt>
                <c:pt idx="74">
                  <c:v>42277</c:v>
                </c:pt>
                <c:pt idx="75">
                  <c:v>42308</c:v>
                </c:pt>
                <c:pt idx="76">
                  <c:v>42338</c:v>
                </c:pt>
                <c:pt idx="77">
                  <c:v>42369</c:v>
                </c:pt>
                <c:pt idx="78">
                  <c:v>42400</c:v>
                </c:pt>
                <c:pt idx="79">
                  <c:v>42429</c:v>
                </c:pt>
                <c:pt idx="80">
                  <c:v>42460</c:v>
                </c:pt>
                <c:pt idx="81">
                  <c:v>42490</c:v>
                </c:pt>
                <c:pt idx="82">
                  <c:v>42521</c:v>
                </c:pt>
                <c:pt idx="83">
                  <c:v>42551</c:v>
                </c:pt>
                <c:pt idx="84">
                  <c:v>42582</c:v>
                </c:pt>
                <c:pt idx="85">
                  <c:v>42613</c:v>
                </c:pt>
                <c:pt idx="86">
                  <c:v>42643</c:v>
                </c:pt>
                <c:pt idx="87">
                  <c:v>42674</c:v>
                </c:pt>
                <c:pt idx="88">
                  <c:v>42704</c:v>
                </c:pt>
                <c:pt idx="89">
                  <c:v>42735</c:v>
                </c:pt>
                <c:pt idx="90">
                  <c:v>42766</c:v>
                </c:pt>
                <c:pt idx="91">
                  <c:v>42794</c:v>
                </c:pt>
                <c:pt idx="92">
                  <c:v>42825</c:v>
                </c:pt>
                <c:pt idx="93">
                  <c:v>42855</c:v>
                </c:pt>
                <c:pt idx="94">
                  <c:v>42886</c:v>
                </c:pt>
                <c:pt idx="95">
                  <c:v>42916</c:v>
                </c:pt>
                <c:pt idx="96">
                  <c:v>42947</c:v>
                </c:pt>
                <c:pt idx="97">
                  <c:v>42978</c:v>
                </c:pt>
                <c:pt idx="98">
                  <c:v>43008</c:v>
                </c:pt>
                <c:pt idx="99">
                  <c:v>43039</c:v>
                </c:pt>
                <c:pt idx="100">
                  <c:v>43069</c:v>
                </c:pt>
                <c:pt idx="101">
                  <c:v>43100</c:v>
                </c:pt>
                <c:pt idx="102">
                  <c:v>43131</c:v>
                </c:pt>
                <c:pt idx="103">
                  <c:v>43159</c:v>
                </c:pt>
                <c:pt idx="104">
                  <c:v>43190</c:v>
                </c:pt>
                <c:pt idx="105">
                  <c:v>43220</c:v>
                </c:pt>
                <c:pt idx="106">
                  <c:v>43251</c:v>
                </c:pt>
                <c:pt idx="107">
                  <c:v>43281</c:v>
                </c:pt>
                <c:pt idx="108">
                  <c:v>43312</c:v>
                </c:pt>
                <c:pt idx="109">
                  <c:v>43343</c:v>
                </c:pt>
                <c:pt idx="110">
                  <c:v>43373</c:v>
                </c:pt>
                <c:pt idx="111">
                  <c:v>43404</c:v>
                </c:pt>
                <c:pt idx="112">
                  <c:v>43434</c:v>
                </c:pt>
                <c:pt idx="113">
                  <c:v>43465</c:v>
                </c:pt>
                <c:pt idx="114">
                  <c:v>43496</c:v>
                </c:pt>
                <c:pt idx="115">
                  <c:v>43524</c:v>
                </c:pt>
                <c:pt idx="116">
                  <c:v>43555</c:v>
                </c:pt>
                <c:pt idx="117">
                  <c:v>43585</c:v>
                </c:pt>
                <c:pt idx="118">
                  <c:v>43616</c:v>
                </c:pt>
                <c:pt idx="119">
                  <c:v>43646</c:v>
                </c:pt>
                <c:pt idx="120">
                  <c:v>43677</c:v>
                </c:pt>
              </c:numCache>
            </c:numRef>
          </c:cat>
          <c:val>
            <c:numRef>
              <c:f>'Combined WWTP Apr - Oct'!$D$107:$D$177</c:f>
              <c:numCache>
                <c:formatCode>0.00</c:formatCode>
                <c:ptCount val="71"/>
                <c:pt idx="0">
                  <c:v>17798.689734864736</c:v>
                </c:pt>
                <c:pt idx="1">
                  <c:v>17798.689734864736</c:v>
                </c:pt>
                <c:pt idx="2">
                  <c:v>17798.689734864736</c:v>
                </c:pt>
                <c:pt idx="3">
                  <c:v>17798.689734864736</c:v>
                </c:pt>
                <c:pt idx="4">
                  <c:v>17798.689734864736</c:v>
                </c:pt>
                <c:pt idx="5">
                  <c:v>17798.689734864736</c:v>
                </c:pt>
                <c:pt idx="6">
                  <c:v>17798.689734864736</c:v>
                </c:pt>
                <c:pt idx="7">
                  <c:v>17798.689734864736</c:v>
                </c:pt>
                <c:pt idx="8">
                  <c:v>17798.689734864736</c:v>
                </c:pt>
                <c:pt idx="9">
                  <c:v>17798.689734864736</c:v>
                </c:pt>
                <c:pt idx="10">
                  <c:v>17798.689734864736</c:v>
                </c:pt>
                <c:pt idx="11">
                  <c:v>17798.689734864736</c:v>
                </c:pt>
                <c:pt idx="12">
                  <c:v>17798.689734864736</c:v>
                </c:pt>
                <c:pt idx="13">
                  <c:v>17798.689734864736</c:v>
                </c:pt>
                <c:pt idx="14">
                  <c:v>17798.689734864736</c:v>
                </c:pt>
                <c:pt idx="15">
                  <c:v>17798.689734864736</c:v>
                </c:pt>
                <c:pt idx="16">
                  <c:v>17798.689734864736</c:v>
                </c:pt>
                <c:pt idx="17">
                  <c:v>17798.689734864736</c:v>
                </c:pt>
                <c:pt idx="18">
                  <c:v>17798.689734864736</c:v>
                </c:pt>
                <c:pt idx="19">
                  <c:v>17798.689734864736</c:v>
                </c:pt>
                <c:pt idx="20">
                  <c:v>17798.689734864736</c:v>
                </c:pt>
                <c:pt idx="21">
                  <c:v>17798.689734864736</c:v>
                </c:pt>
                <c:pt idx="22">
                  <c:v>17798.689734864736</c:v>
                </c:pt>
                <c:pt idx="23">
                  <c:v>17798.689734864736</c:v>
                </c:pt>
                <c:pt idx="24">
                  <c:v>17798.689734864736</c:v>
                </c:pt>
                <c:pt idx="25">
                  <c:v>17798.689734864736</c:v>
                </c:pt>
                <c:pt idx="26">
                  <c:v>17798.689734864736</c:v>
                </c:pt>
                <c:pt idx="27">
                  <c:v>17798.689734864736</c:v>
                </c:pt>
                <c:pt idx="28">
                  <c:v>17798.689734864736</c:v>
                </c:pt>
                <c:pt idx="29">
                  <c:v>17798.689734864736</c:v>
                </c:pt>
                <c:pt idx="30">
                  <c:v>17798.689734864736</c:v>
                </c:pt>
                <c:pt idx="31">
                  <c:v>17798.689734864736</c:v>
                </c:pt>
                <c:pt idx="32">
                  <c:v>17798.689734864736</c:v>
                </c:pt>
                <c:pt idx="33">
                  <c:v>17798.689734864736</c:v>
                </c:pt>
                <c:pt idx="34">
                  <c:v>17798.689734864736</c:v>
                </c:pt>
                <c:pt idx="35">
                  <c:v>17798.689734864736</c:v>
                </c:pt>
                <c:pt idx="36">
                  <c:v>17798.689734864736</c:v>
                </c:pt>
                <c:pt idx="37">
                  <c:v>17798.689734864736</c:v>
                </c:pt>
                <c:pt idx="38">
                  <c:v>17798.689734864736</c:v>
                </c:pt>
                <c:pt idx="39">
                  <c:v>17798.689734864736</c:v>
                </c:pt>
                <c:pt idx="40">
                  <c:v>17798.689734864736</c:v>
                </c:pt>
                <c:pt idx="41">
                  <c:v>17798.689734864736</c:v>
                </c:pt>
                <c:pt idx="42">
                  <c:v>17798.689734864736</c:v>
                </c:pt>
                <c:pt idx="43">
                  <c:v>17798.689734864736</c:v>
                </c:pt>
                <c:pt idx="44">
                  <c:v>17798.689734864736</c:v>
                </c:pt>
                <c:pt idx="45">
                  <c:v>17798.689734864736</c:v>
                </c:pt>
                <c:pt idx="46">
                  <c:v>17798.689734864736</c:v>
                </c:pt>
                <c:pt idx="47">
                  <c:v>17798.689734864736</c:v>
                </c:pt>
                <c:pt idx="48">
                  <c:v>17798.689734864736</c:v>
                </c:pt>
                <c:pt idx="49">
                  <c:v>17798.689734864736</c:v>
                </c:pt>
                <c:pt idx="50">
                  <c:v>17798.689734864736</c:v>
                </c:pt>
                <c:pt idx="51">
                  <c:v>17798.689734864736</c:v>
                </c:pt>
                <c:pt idx="52">
                  <c:v>17798.689734864736</c:v>
                </c:pt>
                <c:pt idx="53">
                  <c:v>17798.689734864736</c:v>
                </c:pt>
                <c:pt idx="54">
                  <c:v>17798.689734864736</c:v>
                </c:pt>
                <c:pt idx="55">
                  <c:v>17798.689734864736</c:v>
                </c:pt>
                <c:pt idx="56">
                  <c:v>17798.689734864736</c:v>
                </c:pt>
                <c:pt idx="57">
                  <c:v>17798.689734864736</c:v>
                </c:pt>
                <c:pt idx="58">
                  <c:v>17798.689734864736</c:v>
                </c:pt>
                <c:pt idx="59">
                  <c:v>17798.689734864736</c:v>
                </c:pt>
                <c:pt idx="60">
                  <c:v>17798.689734864736</c:v>
                </c:pt>
                <c:pt idx="61">
                  <c:v>17798.689734864736</c:v>
                </c:pt>
                <c:pt idx="62">
                  <c:v>17798.689734864736</c:v>
                </c:pt>
                <c:pt idx="63">
                  <c:v>17798.689734864736</c:v>
                </c:pt>
                <c:pt idx="64">
                  <c:v>17798.689734864736</c:v>
                </c:pt>
                <c:pt idx="65">
                  <c:v>17798.689734864736</c:v>
                </c:pt>
                <c:pt idx="66">
                  <c:v>17798.689734864736</c:v>
                </c:pt>
                <c:pt idx="67">
                  <c:v>17798.689734864736</c:v>
                </c:pt>
                <c:pt idx="68">
                  <c:v>17798.689734864736</c:v>
                </c:pt>
                <c:pt idx="69">
                  <c:v>17798.689734864736</c:v>
                </c:pt>
                <c:pt idx="70">
                  <c:v>17798.689734864736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E3-4103-B142-C0D00125C57F}"/>
            </c:ext>
          </c:extLst>
        </c:ser>
        <c:ser>
          <c:idx val="2"/>
          <c:order val="2"/>
          <c:tx>
            <c:v>99% UCL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'Combined WWTP'!$A$4:$A$124</c:f>
              <c:numCache>
                <c:formatCode>m/d/yyyy</c:formatCode>
                <c:ptCount val="121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  <c:pt idx="12">
                  <c:v>40390</c:v>
                </c:pt>
                <c:pt idx="13">
                  <c:v>40421</c:v>
                </c:pt>
                <c:pt idx="14">
                  <c:v>40451</c:v>
                </c:pt>
                <c:pt idx="15">
                  <c:v>40482</c:v>
                </c:pt>
                <c:pt idx="16">
                  <c:v>40512</c:v>
                </c:pt>
                <c:pt idx="17">
                  <c:v>40543</c:v>
                </c:pt>
                <c:pt idx="18">
                  <c:v>40574</c:v>
                </c:pt>
                <c:pt idx="19">
                  <c:v>40602</c:v>
                </c:pt>
                <c:pt idx="20">
                  <c:v>40633</c:v>
                </c:pt>
                <c:pt idx="21">
                  <c:v>40663</c:v>
                </c:pt>
                <c:pt idx="22">
                  <c:v>40694</c:v>
                </c:pt>
                <c:pt idx="23">
                  <c:v>40724</c:v>
                </c:pt>
                <c:pt idx="24">
                  <c:v>40755</c:v>
                </c:pt>
                <c:pt idx="25">
                  <c:v>40786</c:v>
                </c:pt>
                <c:pt idx="26">
                  <c:v>40816</c:v>
                </c:pt>
                <c:pt idx="27">
                  <c:v>40847</c:v>
                </c:pt>
                <c:pt idx="28">
                  <c:v>40877</c:v>
                </c:pt>
                <c:pt idx="29">
                  <c:v>40908</c:v>
                </c:pt>
                <c:pt idx="30">
                  <c:v>40939</c:v>
                </c:pt>
                <c:pt idx="31">
                  <c:v>40968</c:v>
                </c:pt>
                <c:pt idx="32">
                  <c:v>40999</c:v>
                </c:pt>
                <c:pt idx="33">
                  <c:v>41029</c:v>
                </c:pt>
                <c:pt idx="34">
                  <c:v>41060</c:v>
                </c:pt>
                <c:pt idx="35">
                  <c:v>41090</c:v>
                </c:pt>
                <c:pt idx="36">
                  <c:v>41121</c:v>
                </c:pt>
                <c:pt idx="37">
                  <c:v>41152</c:v>
                </c:pt>
                <c:pt idx="38">
                  <c:v>41182</c:v>
                </c:pt>
                <c:pt idx="39">
                  <c:v>41213</c:v>
                </c:pt>
                <c:pt idx="40">
                  <c:v>41243</c:v>
                </c:pt>
                <c:pt idx="41">
                  <c:v>41274</c:v>
                </c:pt>
                <c:pt idx="42">
                  <c:v>41305</c:v>
                </c:pt>
                <c:pt idx="43">
                  <c:v>41333</c:v>
                </c:pt>
                <c:pt idx="44">
                  <c:v>41364</c:v>
                </c:pt>
                <c:pt idx="45">
                  <c:v>41394</c:v>
                </c:pt>
                <c:pt idx="46">
                  <c:v>41425</c:v>
                </c:pt>
                <c:pt idx="47">
                  <c:v>41455</c:v>
                </c:pt>
                <c:pt idx="48">
                  <c:v>41486</c:v>
                </c:pt>
                <c:pt idx="49">
                  <c:v>41517</c:v>
                </c:pt>
                <c:pt idx="50">
                  <c:v>41547</c:v>
                </c:pt>
                <c:pt idx="51">
                  <c:v>41578</c:v>
                </c:pt>
                <c:pt idx="52">
                  <c:v>41608</c:v>
                </c:pt>
                <c:pt idx="53">
                  <c:v>41639</c:v>
                </c:pt>
                <c:pt idx="54">
                  <c:v>41670</c:v>
                </c:pt>
                <c:pt idx="55">
                  <c:v>41698</c:v>
                </c:pt>
                <c:pt idx="56">
                  <c:v>41729</c:v>
                </c:pt>
                <c:pt idx="57">
                  <c:v>41759</c:v>
                </c:pt>
                <c:pt idx="58">
                  <c:v>41790</c:v>
                </c:pt>
                <c:pt idx="59">
                  <c:v>41820</c:v>
                </c:pt>
                <c:pt idx="60">
                  <c:v>41851</c:v>
                </c:pt>
                <c:pt idx="61">
                  <c:v>41882</c:v>
                </c:pt>
                <c:pt idx="62">
                  <c:v>41912</c:v>
                </c:pt>
                <c:pt idx="63">
                  <c:v>41943</c:v>
                </c:pt>
                <c:pt idx="64">
                  <c:v>41973</c:v>
                </c:pt>
                <c:pt idx="65">
                  <c:v>42004</c:v>
                </c:pt>
                <c:pt idx="66">
                  <c:v>42035</c:v>
                </c:pt>
                <c:pt idx="67">
                  <c:v>42063</c:v>
                </c:pt>
                <c:pt idx="68">
                  <c:v>42094</c:v>
                </c:pt>
                <c:pt idx="69">
                  <c:v>42124</c:v>
                </c:pt>
                <c:pt idx="70">
                  <c:v>42155</c:v>
                </c:pt>
                <c:pt idx="71">
                  <c:v>42185</c:v>
                </c:pt>
                <c:pt idx="72">
                  <c:v>42216</c:v>
                </c:pt>
                <c:pt idx="73">
                  <c:v>42247</c:v>
                </c:pt>
                <c:pt idx="74">
                  <c:v>42277</c:v>
                </c:pt>
                <c:pt idx="75">
                  <c:v>42308</c:v>
                </c:pt>
                <c:pt idx="76">
                  <c:v>42338</c:v>
                </c:pt>
                <c:pt idx="77">
                  <c:v>42369</c:v>
                </c:pt>
                <c:pt idx="78">
                  <c:v>42400</c:v>
                </c:pt>
                <c:pt idx="79">
                  <c:v>42429</c:v>
                </c:pt>
                <c:pt idx="80">
                  <c:v>42460</c:v>
                </c:pt>
                <c:pt idx="81">
                  <c:v>42490</c:v>
                </c:pt>
                <c:pt idx="82">
                  <c:v>42521</c:v>
                </c:pt>
                <c:pt idx="83">
                  <c:v>42551</c:v>
                </c:pt>
                <c:pt idx="84">
                  <c:v>42582</c:v>
                </c:pt>
                <c:pt idx="85">
                  <c:v>42613</c:v>
                </c:pt>
                <c:pt idx="86">
                  <c:v>42643</c:v>
                </c:pt>
                <c:pt idx="87">
                  <c:v>42674</c:v>
                </c:pt>
                <c:pt idx="88">
                  <c:v>42704</c:v>
                </c:pt>
                <c:pt idx="89">
                  <c:v>42735</c:v>
                </c:pt>
                <c:pt idx="90">
                  <c:v>42766</c:v>
                </c:pt>
                <c:pt idx="91">
                  <c:v>42794</c:v>
                </c:pt>
                <c:pt idx="92">
                  <c:v>42825</c:v>
                </c:pt>
                <c:pt idx="93">
                  <c:v>42855</c:v>
                </c:pt>
                <c:pt idx="94">
                  <c:v>42886</c:v>
                </c:pt>
                <c:pt idx="95">
                  <c:v>42916</c:v>
                </c:pt>
                <c:pt idx="96">
                  <c:v>42947</c:v>
                </c:pt>
                <c:pt idx="97">
                  <c:v>42978</c:v>
                </c:pt>
                <c:pt idx="98">
                  <c:v>43008</c:v>
                </c:pt>
                <c:pt idx="99">
                  <c:v>43039</c:v>
                </c:pt>
                <c:pt idx="100">
                  <c:v>43069</c:v>
                </c:pt>
                <c:pt idx="101">
                  <c:v>43100</c:v>
                </c:pt>
                <c:pt idx="102">
                  <c:v>43131</c:v>
                </c:pt>
                <c:pt idx="103">
                  <c:v>43159</c:v>
                </c:pt>
                <c:pt idx="104">
                  <c:v>43190</c:v>
                </c:pt>
                <c:pt idx="105">
                  <c:v>43220</c:v>
                </c:pt>
                <c:pt idx="106">
                  <c:v>43251</c:v>
                </c:pt>
                <c:pt idx="107">
                  <c:v>43281</c:v>
                </c:pt>
                <c:pt idx="108">
                  <c:v>43312</c:v>
                </c:pt>
                <c:pt idx="109">
                  <c:v>43343</c:v>
                </c:pt>
                <c:pt idx="110">
                  <c:v>43373</c:v>
                </c:pt>
                <c:pt idx="111">
                  <c:v>43404</c:v>
                </c:pt>
                <c:pt idx="112">
                  <c:v>43434</c:v>
                </c:pt>
                <c:pt idx="113">
                  <c:v>43465</c:v>
                </c:pt>
                <c:pt idx="114">
                  <c:v>43496</c:v>
                </c:pt>
                <c:pt idx="115">
                  <c:v>43524</c:v>
                </c:pt>
                <c:pt idx="116">
                  <c:v>43555</c:v>
                </c:pt>
                <c:pt idx="117">
                  <c:v>43585</c:v>
                </c:pt>
                <c:pt idx="118">
                  <c:v>43616</c:v>
                </c:pt>
                <c:pt idx="119">
                  <c:v>43646</c:v>
                </c:pt>
                <c:pt idx="120">
                  <c:v>43677</c:v>
                </c:pt>
              </c:numCache>
            </c:numRef>
          </c:cat>
          <c:val>
            <c:numRef>
              <c:f>'Combined WWTP Apr - Oct'!$A$107:$A$177</c:f>
              <c:numCache>
                <c:formatCode>#,##0</c:formatCode>
                <c:ptCount val="71"/>
                <c:pt idx="0">
                  <c:v>18500</c:v>
                </c:pt>
                <c:pt idx="1">
                  <c:v>18500</c:v>
                </c:pt>
                <c:pt idx="2">
                  <c:v>18500</c:v>
                </c:pt>
                <c:pt idx="3">
                  <c:v>18500</c:v>
                </c:pt>
                <c:pt idx="4">
                  <c:v>18500</c:v>
                </c:pt>
                <c:pt idx="5">
                  <c:v>18500</c:v>
                </c:pt>
                <c:pt idx="6">
                  <c:v>18500</c:v>
                </c:pt>
                <c:pt idx="7">
                  <c:v>18500</c:v>
                </c:pt>
                <c:pt idx="8">
                  <c:v>18500</c:v>
                </c:pt>
                <c:pt idx="9">
                  <c:v>18500</c:v>
                </c:pt>
                <c:pt idx="10">
                  <c:v>18500</c:v>
                </c:pt>
                <c:pt idx="11">
                  <c:v>18500</c:v>
                </c:pt>
                <c:pt idx="12">
                  <c:v>18500</c:v>
                </c:pt>
                <c:pt idx="13">
                  <c:v>18500</c:v>
                </c:pt>
                <c:pt idx="14">
                  <c:v>18500</c:v>
                </c:pt>
                <c:pt idx="15">
                  <c:v>18500</c:v>
                </c:pt>
                <c:pt idx="16">
                  <c:v>18500</c:v>
                </c:pt>
                <c:pt idx="17">
                  <c:v>18500</c:v>
                </c:pt>
                <c:pt idx="18">
                  <c:v>18500</c:v>
                </c:pt>
                <c:pt idx="19">
                  <c:v>18500</c:v>
                </c:pt>
                <c:pt idx="20">
                  <c:v>18500</c:v>
                </c:pt>
                <c:pt idx="21">
                  <c:v>18500</c:v>
                </c:pt>
                <c:pt idx="22">
                  <c:v>18500</c:v>
                </c:pt>
                <c:pt idx="23">
                  <c:v>18500</c:v>
                </c:pt>
                <c:pt idx="24">
                  <c:v>18500</c:v>
                </c:pt>
                <c:pt idx="25">
                  <c:v>18500</c:v>
                </c:pt>
                <c:pt idx="26">
                  <c:v>18500</c:v>
                </c:pt>
                <c:pt idx="27">
                  <c:v>18500</c:v>
                </c:pt>
                <c:pt idx="28">
                  <c:v>18500</c:v>
                </c:pt>
                <c:pt idx="29">
                  <c:v>18500</c:v>
                </c:pt>
                <c:pt idx="30">
                  <c:v>18500</c:v>
                </c:pt>
                <c:pt idx="31">
                  <c:v>18500</c:v>
                </c:pt>
                <c:pt idx="32">
                  <c:v>18500</c:v>
                </c:pt>
                <c:pt idx="33">
                  <c:v>18500</c:v>
                </c:pt>
                <c:pt idx="34">
                  <c:v>18500</c:v>
                </c:pt>
                <c:pt idx="35">
                  <c:v>18500</c:v>
                </c:pt>
                <c:pt idx="36">
                  <c:v>18500</c:v>
                </c:pt>
                <c:pt idx="37">
                  <c:v>18500</c:v>
                </c:pt>
                <c:pt idx="38">
                  <c:v>18500</c:v>
                </c:pt>
                <c:pt idx="39">
                  <c:v>18500</c:v>
                </c:pt>
                <c:pt idx="40">
                  <c:v>18500</c:v>
                </c:pt>
                <c:pt idx="41">
                  <c:v>18500</c:v>
                </c:pt>
                <c:pt idx="42">
                  <c:v>18500</c:v>
                </c:pt>
                <c:pt idx="43">
                  <c:v>18500</c:v>
                </c:pt>
                <c:pt idx="44">
                  <c:v>18500</c:v>
                </c:pt>
                <c:pt idx="45">
                  <c:v>18500</c:v>
                </c:pt>
                <c:pt idx="46">
                  <c:v>18500</c:v>
                </c:pt>
                <c:pt idx="47">
                  <c:v>18500</c:v>
                </c:pt>
                <c:pt idx="48">
                  <c:v>18500</c:v>
                </c:pt>
                <c:pt idx="49">
                  <c:v>18500</c:v>
                </c:pt>
                <c:pt idx="50">
                  <c:v>18500</c:v>
                </c:pt>
                <c:pt idx="51">
                  <c:v>18500</c:v>
                </c:pt>
                <c:pt idx="52">
                  <c:v>18500</c:v>
                </c:pt>
                <c:pt idx="53">
                  <c:v>18500</c:v>
                </c:pt>
                <c:pt idx="54">
                  <c:v>18500</c:v>
                </c:pt>
                <c:pt idx="55">
                  <c:v>18500</c:v>
                </c:pt>
                <c:pt idx="56">
                  <c:v>18500</c:v>
                </c:pt>
                <c:pt idx="57">
                  <c:v>18500</c:v>
                </c:pt>
                <c:pt idx="58">
                  <c:v>18500</c:v>
                </c:pt>
                <c:pt idx="59">
                  <c:v>18500</c:v>
                </c:pt>
                <c:pt idx="60">
                  <c:v>18500</c:v>
                </c:pt>
                <c:pt idx="61">
                  <c:v>18500</c:v>
                </c:pt>
                <c:pt idx="62">
                  <c:v>18500</c:v>
                </c:pt>
                <c:pt idx="63">
                  <c:v>18500</c:v>
                </c:pt>
                <c:pt idx="64">
                  <c:v>18500</c:v>
                </c:pt>
                <c:pt idx="65">
                  <c:v>18500</c:v>
                </c:pt>
                <c:pt idx="66">
                  <c:v>18500</c:v>
                </c:pt>
                <c:pt idx="67">
                  <c:v>18500</c:v>
                </c:pt>
                <c:pt idx="68">
                  <c:v>18500</c:v>
                </c:pt>
                <c:pt idx="69">
                  <c:v>18500</c:v>
                </c:pt>
                <c:pt idx="70">
                  <c:v>18500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E3-4103-B142-C0D00125C57F}"/>
            </c:ext>
          </c:extLst>
        </c:ser>
        <c:ser>
          <c:idx val="5"/>
          <c:order val="3"/>
          <c:tx>
            <c:v>99%ile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'Combined WWTP'!$A$4:$A$124</c:f>
              <c:numCache>
                <c:formatCode>m/d/yyyy</c:formatCode>
                <c:ptCount val="121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  <c:pt idx="12">
                  <c:v>40390</c:v>
                </c:pt>
                <c:pt idx="13">
                  <c:v>40421</c:v>
                </c:pt>
                <c:pt idx="14">
                  <c:v>40451</c:v>
                </c:pt>
                <c:pt idx="15">
                  <c:v>40482</c:v>
                </c:pt>
                <c:pt idx="16">
                  <c:v>40512</c:v>
                </c:pt>
                <c:pt idx="17">
                  <c:v>40543</c:v>
                </c:pt>
                <c:pt idx="18">
                  <c:v>40574</c:v>
                </c:pt>
                <c:pt idx="19">
                  <c:v>40602</c:v>
                </c:pt>
                <c:pt idx="20">
                  <c:v>40633</c:v>
                </c:pt>
                <c:pt idx="21">
                  <c:v>40663</c:v>
                </c:pt>
                <c:pt idx="22">
                  <c:v>40694</c:v>
                </c:pt>
                <c:pt idx="23">
                  <c:v>40724</c:v>
                </c:pt>
                <c:pt idx="24">
                  <c:v>40755</c:v>
                </c:pt>
                <c:pt idx="25">
                  <c:v>40786</c:v>
                </c:pt>
                <c:pt idx="26">
                  <c:v>40816</c:v>
                </c:pt>
                <c:pt idx="27">
                  <c:v>40847</c:v>
                </c:pt>
                <c:pt idx="28">
                  <c:v>40877</c:v>
                </c:pt>
                <c:pt idx="29">
                  <c:v>40908</c:v>
                </c:pt>
                <c:pt idx="30">
                  <c:v>40939</c:v>
                </c:pt>
                <c:pt idx="31">
                  <c:v>40968</c:v>
                </c:pt>
                <c:pt idx="32">
                  <c:v>40999</c:v>
                </c:pt>
                <c:pt idx="33">
                  <c:v>41029</c:v>
                </c:pt>
                <c:pt idx="34">
                  <c:v>41060</c:v>
                </c:pt>
                <c:pt idx="35">
                  <c:v>41090</c:v>
                </c:pt>
                <c:pt idx="36">
                  <c:v>41121</c:v>
                </c:pt>
                <c:pt idx="37">
                  <c:v>41152</c:v>
                </c:pt>
                <c:pt idx="38">
                  <c:v>41182</c:v>
                </c:pt>
                <c:pt idx="39">
                  <c:v>41213</c:v>
                </c:pt>
                <c:pt idx="40">
                  <c:v>41243</c:v>
                </c:pt>
                <c:pt idx="41">
                  <c:v>41274</c:v>
                </c:pt>
                <c:pt idx="42">
                  <c:v>41305</c:v>
                </c:pt>
                <c:pt idx="43">
                  <c:v>41333</c:v>
                </c:pt>
                <c:pt idx="44">
                  <c:v>41364</c:v>
                </c:pt>
                <c:pt idx="45">
                  <c:v>41394</c:v>
                </c:pt>
                <c:pt idx="46">
                  <c:v>41425</c:v>
                </c:pt>
                <c:pt idx="47">
                  <c:v>41455</c:v>
                </c:pt>
                <c:pt idx="48">
                  <c:v>41486</c:v>
                </c:pt>
                <c:pt idx="49">
                  <c:v>41517</c:v>
                </c:pt>
                <c:pt idx="50">
                  <c:v>41547</c:v>
                </c:pt>
                <c:pt idx="51">
                  <c:v>41578</c:v>
                </c:pt>
                <c:pt idx="52">
                  <c:v>41608</c:v>
                </c:pt>
                <c:pt idx="53">
                  <c:v>41639</c:v>
                </c:pt>
                <c:pt idx="54">
                  <c:v>41670</c:v>
                </c:pt>
                <c:pt idx="55">
                  <c:v>41698</c:v>
                </c:pt>
                <c:pt idx="56">
                  <c:v>41729</c:v>
                </c:pt>
                <c:pt idx="57">
                  <c:v>41759</c:v>
                </c:pt>
                <c:pt idx="58">
                  <c:v>41790</c:v>
                </c:pt>
                <c:pt idx="59">
                  <c:v>41820</c:v>
                </c:pt>
                <c:pt idx="60">
                  <c:v>41851</c:v>
                </c:pt>
                <c:pt idx="61">
                  <c:v>41882</c:v>
                </c:pt>
                <c:pt idx="62">
                  <c:v>41912</c:v>
                </c:pt>
                <c:pt idx="63">
                  <c:v>41943</c:v>
                </c:pt>
                <c:pt idx="64">
                  <c:v>41973</c:v>
                </c:pt>
                <c:pt idx="65">
                  <c:v>42004</c:v>
                </c:pt>
                <c:pt idx="66">
                  <c:v>42035</c:v>
                </c:pt>
                <c:pt idx="67">
                  <c:v>42063</c:v>
                </c:pt>
                <c:pt idx="68">
                  <c:v>42094</c:v>
                </c:pt>
                <c:pt idx="69">
                  <c:v>42124</c:v>
                </c:pt>
                <c:pt idx="70">
                  <c:v>42155</c:v>
                </c:pt>
                <c:pt idx="71">
                  <c:v>42185</c:v>
                </c:pt>
                <c:pt idx="72">
                  <c:v>42216</c:v>
                </c:pt>
                <c:pt idx="73">
                  <c:v>42247</c:v>
                </c:pt>
                <c:pt idx="74">
                  <c:v>42277</c:v>
                </c:pt>
                <c:pt idx="75">
                  <c:v>42308</c:v>
                </c:pt>
                <c:pt idx="76">
                  <c:v>42338</c:v>
                </c:pt>
                <c:pt idx="77">
                  <c:v>42369</c:v>
                </c:pt>
                <c:pt idx="78">
                  <c:v>42400</c:v>
                </c:pt>
                <c:pt idx="79">
                  <c:v>42429</c:v>
                </c:pt>
                <c:pt idx="80">
                  <c:v>42460</c:v>
                </c:pt>
                <c:pt idx="81">
                  <c:v>42490</c:v>
                </c:pt>
                <c:pt idx="82">
                  <c:v>42521</c:v>
                </c:pt>
                <c:pt idx="83">
                  <c:v>42551</c:v>
                </c:pt>
                <c:pt idx="84">
                  <c:v>42582</c:v>
                </c:pt>
                <c:pt idx="85">
                  <c:v>42613</c:v>
                </c:pt>
                <c:pt idx="86">
                  <c:v>42643</c:v>
                </c:pt>
                <c:pt idx="87">
                  <c:v>42674</c:v>
                </c:pt>
                <c:pt idx="88">
                  <c:v>42704</c:v>
                </c:pt>
                <c:pt idx="89">
                  <c:v>42735</c:v>
                </c:pt>
                <c:pt idx="90">
                  <c:v>42766</c:v>
                </c:pt>
                <c:pt idx="91">
                  <c:v>42794</c:v>
                </c:pt>
                <c:pt idx="92">
                  <c:v>42825</c:v>
                </c:pt>
                <c:pt idx="93">
                  <c:v>42855</c:v>
                </c:pt>
                <c:pt idx="94">
                  <c:v>42886</c:v>
                </c:pt>
                <c:pt idx="95">
                  <c:v>42916</c:v>
                </c:pt>
                <c:pt idx="96">
                  <c:v>42947</c:v>
                </c:pt>
                <c:pt idx="97">
                  <c:v>42978</c:v>
                </c:pt>
                <c:pt idx="98">
                  <c:v>43008</c:v>
                </c:pt>
                <c:pt idx="99">
                  <c:v>43039</c:v>
                </c:pt>
                <c:pt idx="100">
                  <c:v>43069</c:v>
                </c:pt>
                <c:pt idx="101">
                  <c:v>43100</c:v>
                </c:pt>
                <c:pt idx="102">
                  <c:v>43131</c:v>
                </c:pt>
                <c:pt idx="103">
                  <c:v>43159</c:v>
                </c:pt>
                <c:pt idx="104">
                  <c:v>43190</c:v>
                </c:pt>
                <c:pt idx="105">
                  <c:v>43220</c:v>
                </c:pt>
                <c:pt idx="106">
                  <c:v>43251</c:v>
                </c:pt>
                <c:pt idx="107">
                  <c:v>43281</c:v>
                </c:pt>
                <c:pt idx="108">
                  <c:v>43312</c:v>
                </c:pt>
                <c:pt idx="109">
                  <c:v>43343</c:v>
                </c:pt>
                <c:pt idx="110">
                  <c:v>43373</c:v>
                </c:pt>
                <c:pt idx="111">
                  <c:v>43404</c:v>
                </c:pt>
                <c:pt idx="112">
                  <c:v>43434</c:v>
                </c:pt>
                <c:pt idx="113">
                  <c:v>43465</c:v>
                </c:pt>
                <c:pt idx="114">
                  <c:v>43496</c:v>
                </c:pt>
                <c:pt idx="115">
                  <c:v>43524</c:v>
                </c:pt>
                <c:pt idx="116">
                  <c:v>43555</c:v>
                </c:pt>
                <c:pt idx="117">
                  <c:v>43585</c:v>
                </c:pt>
                <c:pt idx="118">
                  <c:v>43616</c:v>
                </c:pt>
                <c:pt idx="119">
                  <c:v>43646</c:v>
                </c:pt>
                <c:pt idx="120">
                  <c:v>43677</c:v>
                </c:pt>
              </c:numCache>
            </c:numRef>
          </c:cat>
          <c:val>
            <c:numRef>
              <c:f>'Combined WWTP Apr - Oct'!$C$107:$C$177</c:f>
              <c:numCache>
                <c:formatCode>0.00</c:formatCode>
                <c:ptCount val="71"/>
                <c:pt idx="0">
                  <c:v>24622.332315989992</c:v>
                </c:pt>
                <c:pt idx="1">
                  <c:v>24622.332315989992</c:v>
                </c:pt>
                <c:pt idx="2">
                  <c:v>24622.332315989992</c:v>
                </c:pt>
                <c:pt idx="3">
                  <c:v>24622.332315989992</c:v>
                </c:pt>
                <c:pt idx="4">
                  <c:v>24622.332315989992</c:v>
                </c:pt>
                <c:pt idx="5">
                  <c:v>24622.332315989992</c:v>
                </c:pt>
                <c:pt idx="6">
                  <c:v>24622.332315989992</c:v>
                </c:pt>
                <c:pt idx="7">
                  <c:v>24622.332315989992</c:v>
                </c:pt>
                <c:pt idx="8">
                  <c:v>24622.332315989992</c:v>
                </c:pt>
                <c:pt idx="9">
                  <c:v>24622.332315989992</c:v>
                </c:pt>
                <c:pt idx="10">
                  <c:v>24622.332315989992</c:v>
                </c:pt>
                <c:pt idx="11">
                  <c:v>24622.332315989992</c:v>
                </c:pt>
                <c:pt idx="12">
                  <c:v>24622.332315989992</c:v>
                </c:pt>
                <c:pt idx="13">
                  <c:v>24622.332315989992</c:v>
                </c:pt>
                <c:pt idx="14">
                  <c:v>24622.332315989992</c:v>
                </c:pt>
                <c:pt idx="15">
                  <c:v>24622.332315989992</c:v>
                </c:pt>
                <c:pt idx="16">
                  <c:v>24622.332315989992</c:v>
                </c:pt>
                <c:pt idx="17">
                  <c:v>24622.332315989992</c:v>
                </c:pt>
                <c:pt idx="18">
                  <c:v>24622.332315989992</c:v>
                </c:pt>
                <c:pt idx="19">
                  <c:v>24622.332315989992</c:v>
                </c:pt>
                <c:pt idx="20">
                  <c:v>24622.332315989992</c:v>
                </c:pt>
                <c:pt idx="21">
                  <c:v>24622.332315989992</c:v>
                </c:pt>
                <c:pt idx="22">
                  <c:v>24622.332315989992</c:v>
                </c:pt>
                <c:pt idx="23">
                  <c:v>24622.332315989992</c:v>
                </c:pt>
                <c:pt idx="24">
                  <c:v>24622.332315989992</c:v>
                </c:pt>
                <c:pt idx="25">
                  <c:v>24622.332315989992</c:v>
                </c:pt>
                <c:pt idx="26">
                  <c:v>24622.332315989992</c:v>
                </c:pt>
                <c:pt idx="27">
                  <c:v>24622.332315989992</c:v>
                </c:pt>
                <c:pt idx="28">
                  <c:v>24622.332315989992</c:v>
                </c:pt>
                <c:pt idx="29">
                  <c:v>24622.332315989992</c:v>
                </c:pt>
                <c:pt idx="30">
                  <c:v>24622.332315989992</c:v>
                </c:pt>
                <c:pt idx="31">
                  <c:v>24622.332315989992</c:v>
                </c:pt>
                <c:pt idx="32">
                  <c:v>24622.332315989992</c:v>
                </c:pt>
                <c:pt idx="33">
                  <c:v>24622.332315989992</c:v>
                </c:pt>
                <c:pt idx="34">
                  <c:v>24622.332315989992</c:v>
                </c:pt>
                <c:pt idx="35">
                  <c:v>24622.332315989992</c:v>
                </c:pt>
                <c:pt idx="36">
                  <c:v>24622.332315989992</c:v>
                </c:pt>
                <c:pt idx="37">
                  <c:v>24622.332315989992</c:v>
                </c:pt>
                <c:pt idx="38">
                  <c:v>24622.332315989992</c:v>
                </c:pt>
                <c:pt idx="39">
                  <c:v>24622.332315989992</c:v>
                </c:pt>
                <c:pt idx="40">
                  <c:v>24622.332315989992</c:v>
                </c:pt>
                <c:pt idx="41">
                  <c:v>24622.332315989992</c:v>
                </c:pt>
                <c:pt idx="42">
                  <c:v>24622.332315989992</c:v>
                </c:pt>
                <c:pt idx="43">
                  <c:v>24622.332315989992</c:v>
                </c:pt>
                <c:pt idx="44">
                  <c:v>24622.332315989992</c:v>
                </c:pt>
                <c:pt idx="45">
                  <c:v>24622.332315989992</c:v>
                </c:pt>
                <c:pt idx="46">
                  <c:v>24622.332315989992</c:v>
                </c:pt>
                <c:pt idx="47">
                  <c:v>24622.332315989992</c:v>
                </c:pt>
                <c:pt idx="48">
                  <c:v>24622.332315989992</c:v>
                </c:pt>
                <c:pt idx="49">
                  <c:v>24622.332315989992</c:v>
                </c:pt>
                <c:pt idx="50">
                  <c:v>24622.332315989992</c:v>
                </c:pt>
                <c:pt idx="51">
                  <c:v>24622.332315989992</c:v>
                </c:pt>
                <c:pt idx="52">
                  <c:v>24622.332315989992</c:v>
                </c:pt>
                <c:pt idx="53">
                  <c:v>24622.332315989992</c:v>
                </c:pt>
                <c:pt idx="54">
                  <c:v>24622.332315989992</c:v>
                </c:pt>
                <c:pt idx="55">
                  <c:v>24622.332315989992</c:v>
                </c:pt>
                <c:pt idx="56">
                  <c:v>24622.332315989992</c:v>
                </c:pt>
                <c:pt idx="57">
                  <c:v>24622.332315989992</c:v>
                </c:pt>
                <c:pt idx="58">
                  <c:v>24622.332315989992</c:v>
                </c:pt>
                <c:pt idx="59">
                  <c:v>24622.332315989992</c:v>
                </c:pt>
                <c:pt idx="60">
                  <c:v>24622.332315989992</c:v>
                </c:pt>
                <c:pt idx="61">
                  <c:v>24622.332315989992</c:v>
                </c:pt>
                <c:pt idx="62">
                  <c:v>24622.332315989992</c:v>
                </c:pt>
                <c:pt idx="63">
                  <c:v>24622.332315989992</c:v>
                </c:pt>
                <c:pt idx="64">
                  <c:v>24622.332315989992</c:v>
                </c:pt>
                <c:pt idx="65">
                  <c:v>24622.332315989992</c:v>
                </c:pt>
                <c:pt idx="66">
                  <c:v>24622.332315989992</c:v>
                </c:pt>
                <c:pt idx="67">
                  <c:v>24622.332315989992</c:v>
                </c:pt>
                <c:pt idx="68">
                  <c:v>24622.332315989992</c:v>
                </c:pt>
                <c:pt idx="69">
                  <c:v>24622.332315989992</c:v>
                </c:pt>
                <c:pt idx="70">
                  <c:v>24622.332315989992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E3-4103-B142-C0D00125C57F}"/>
            </c:ext>
          </c:extLst>
        </c:ser>
        <c:ser>
          <c:idx val="6"/>
          <c:order val="4"/>
          <c:tx>
            <c:strRef>
              <c:f>'Combined WWTP'!$B$164</c:f>
              <c:strCache>
                <c:ptCount val="1"/>
                <c:pt idx="0">
                  <c:v>99% UCL*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'Combined WWTP'!$A$4:$A$124</c:f>
              <c:numCache>
                <c:formatCode>m/d/yyyy</c:formatCode>
                <c:ptCount val="121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  <c:pt idx="12">
                  <c:v>40390</c:v>
                </c:pt>
                <c:pt idx="13">
                  <c:v>40421</c:v>
                </c:pt>
                <c:pt idx="14">
                  <c:v>40451</c:v>
                </c:pt>
                <c:pt idx="15">
                  <c:v>40482</c:v>
                </c:pt>
                <c:pt idx="16">
                  <c:v>40512</c:v>
                </c:pt>
                <c:pt idx="17">
                  <c:v>40543</c:v>
                </c:pt>
                <c:pt idx="18">
                  <c:v>40574</c:v>
                </c:pt>
                <c:pt idx="19">
                  <c:v>40602</c:v>
                </c:pt>
                <c:pt idx="20">
                  <c:v>40633</c:v>
                </c:pt>
                <c:pt idx="21">
                  <c:v>40663</c:v>
                </c:pt>
                <c:pt idx="22">
                  <c:v>40694</c:v>
                </c:pt>
                <c:pt idx="23">
                  <c:v>40724</c:v>
                </c:pt>
                <c:pt idx="24">
                  <c:v>40755</c:v>
                </c:pt>
                <c:pt idx="25">
                  <c:v>40786</c:v>
                </c:pt>
                <c:pt idx="26">
                  <c:v>40816</c:v>
                </c:pt>
                <c:pt idx="27">
                  <c:v>40847</c:v>
                </c:pt>
                <c:pt idx="28">
                  <c:v>40877</c:v>
                </c:pt>
                <c:pt idx="29">
                  <c:v>40908</c:v>
                </c:pt>
                <c:pt idx="30">
                  <c:v>40939</c:v>
                </c:pt>
                <c:pt idx="31">
                  <c:v>40968</c:v>
                </c:pt>
                <c:pt idx="32">
                  <c:v>40999</c:v>
                </c:pt>
                <c:pt idx="33">
                  <c:v>41029</c:v>
                </c:pt>
                <c:pt idx="34">
                  <c:v>41060</c:v>
                </c:pt>
                <c:pt idx="35">
                  <c:v>41090</c:v>
                </c:pt>
                <c:pt idx="36">
                  <c:v>41121</c:v>
                </c:pt>
                <c:pt idx="37">
                  <c:v>41152</c:v>
                </c:pt>
                <c:pt idx="38">
                  <c:v>41182</c:v>
                </c:pt>
                <c:pt idx="39">
                  <c:v>41213</c:v>
                </c:pt>
                <c:pt idx="40">
                  <c:v>41243</c:v>
                </c:pt>
                <c:pt idx="41">
                  <c:v>41274</c:v>
                </c:pt>
                <c:pt idx="42">
                  <c:v>41305</c:v>
                </c:pt>
                <c:pt idx="43">
                  <c:v>41333</c:v>
                </c:pt>
                <c:pt idx="44">
                  <c:v>41364</c:v>
                </c:pt>
                <c:pt idx="45">
                  <c:v>41394</c:v>
                </c:pt>
                <c:pt idx="46">
                  <c:v>41425</c:v>
                </c:pt>
                <c:pt idx="47">
                  <c:v>41455</c:v>
                </c:pt>
                <c:pt idx="48">
                  <c:v>41486</c:v>
                </c:pt>
                <c:pt idx="49">
                  <c:v>41517</c:v>
                </c:pt>
                <c:pt idx="50">
                  <c:v>41547</c:v>
                </c:pt>
                <c:pt idx="51">
                  <c:v>41578</c:v>
                </c:pt>
                <c:pt idx="52">
                  <c:v>41608</c:v>
                </c:pt>
                <c:pt idx="53">
                  <c:v>41639</c:v>
                </c:pt>
                <c:pt idx="54">
                  <c:v>41670</c:v>
                </c:pt>
                <c:pt idx="55">
                  <c:v>41698</c:v>
                </c:pt>
                <c:pt idx="56">
                  <c:v>41729</c:v>
                </c:pt>
                <c:pt idx="57">
                  <c:v>41759</c:v>
                </c:pt>
                <c:pt idx="58">
                  <c:v>41790</c:v>
                </c:pt>
                <c:pt idx="59">
                  <c:v>41820</c:v>
                </c:pt>
                <c:pt idx="60">
                  <c:v>41851</c:v>
                </c:pt>
                <c:pt idx="61">
                  <c:v>41882</c:v>
                </c:pt>
                <c:pt idx="62">
                  <c:v>41912</c:v>
                </c:pt>
                <c:pt idx="63">
                  <c:v>41943</c:v>
                </c:pt>
                <c:pt idx="64">
                  <c:v>41973</c:v>
                </c:pt>
                <c:pt idx="65">
                  <c:v>42004</c:v>
                </c:pt>
                <c:pt idx="66">
                  <c:v>42035</c:v>
                </c:pt>
                <c:pt idx="67">
                  <c:v>42063</c:v>
                </c:pt>
                <c:pt idx="68">
                  <c:v>42094</c:v>
                </c:pt>
                <c:pt idx="69">
                  <c:v>42124</c:v>
                </c:pt>
                <c:pt idx="70">
                  <c:v>42155</c:v>
                </c:pt>
                <c:pt idx="71">
                  <c:v>42185</c:v>
                </c:pt>
                <c:pt idx="72">
                  <c:v>42216</c:v>
                </c:pt>
                <c:pt idx="73">
                  <c:v>42247</c:v>
                </c:pt>
                <c:pt idx="74">
                  <c:v>42277</c:v>
                </c:pt>
                <c:pt idx="75">
                  <c:v>42308</c:v>
                </c:pt>
                <c:pt idx="76">
                  <c:v>42338</c:v>
                </c:pt>
                <c:pt idx="77">
                  <c:v>42369</c:v>
                </c:pt>
                <c:pt idx="78">
                  <c:v>42400</c:v>
                </c:pt>
                <c:pt idx="79">
                  <c:v>42429</c:v>
                </c:pt>
                <c:pt idx="80">
                  <c:v>42460</c:v>
                </c:pt>
                <c:pt idx="81">
                  <c:v>42490</c:v>
                </c:pt>
                <c:pt idx="82">
                  <c:v>42521</c:v>
                </c:pt>
                <c:pt idx="83">
                  <c:v>42551</c:v>
                </c:pt>
                <c:pt idx="84">
                  <c:v>42582</c:v>
                </c:pt>
                <c:pt idx="85">
                  <c:v>42613</c:v>
                </c:pt>
                <c:pt idx="86">
                  <c:v>42643</c:v>
                </c:pt>
                <c:pt idx="87">
                  <c:v>42674</c:v>
                </c:pt>
                <c:pt idx="88">
                  <c:v>42704</c:v>
                </c:pt>
                <c:pt idx="89">
                  <c:v>42735</c:v>
                </c:pt>
                <c:pt idx="90">
                  <c:v>42766</c:v>
                </c:pt>
                <c:pt idx="91">
                  <c:v>42794</c:v>
                </c:pt>
                <c:pt idx="92">
                  <c:v>42825</c:v>
                </c:pt>
                <c:pt idx="93">
                  <c:v>42855</c:v>
                </c:pt>
                <c:pt idx="94">
                  <c:v>42886</c:v>
                </c:pt>
                <c:pt idx="95">
                  <c:v>42916</c:v>
                </c:pt>
                <c:pt idx="96">
                  <c:v>42947</c:v>
                </c:pt>
                <c:pt idx="97">
                  <c:v>42978</c:v>
                </c:pt>
                <c:pt idx="98">
                  <c:v>43008</c:v>
                </c:pt>
                <c:pt idx="99">
                  <c:v>43039</c:v>
                </c:pt>
                <c:pt idx="100">
                  <c:v>43069</c:v>
                </c:pt>
                <c:pt idx="101">
                  <c:v>43100</c:v>
                </c:pt>
                <c:pt idx="102">
                  <c:v>43131</c:v>
                </c:pt>
                <c:pt idx="103">
                  <c:v>43159</c:v>
                </c:pt>
                <c:pt idx="104">
                  <c:v>43190</c:v>
                </c:pt>
                <c:pt idx="105">
                  <c:v>43220</c:v>
                </c:pt>
                <c:pt idx="106">
                  <c:v>43251</c:v>
                </c:pt>
                <c:pt idx="107">
                  <c:v>43281</c:v>
                </c:pt>
                <c:pt idx="108">
                  <c:v>43312</c:v>
                </c:pt>
                <c:pt idx="109">
                  <c:v>43343</c:v>
                </c:pt>
                <c:pt idx="110">
                  <c:v>43373</c:v>
                </c:pt>
                <c:pt idx="111">
                  <c:v>43404</c:v>
                </c:pt>
                <c:pt idx="112">
                  <c:v>43434</c:v>
                </c:pt>
                <c:pt idx="113">
                  <c:v>43465</c:v>
                </c:pt>
                <c:pt idx="114">
                  <c:v>43496</c:v>
                </c:pt>
                <c:pt idx="115">
                  <c:v>43524</c:v>
                </c:pt>
                <c:pt idx="116">
                  <c:v>43555</c:v>
                </c:pt>
                <c:pt idx="117">
                  <c:v>43585</c:v>
                </c:pt>
                <c:pt idx="118">
                  <c:v>43616</c:v>
                </c:pt>
                <c:pt idx="119">
                  <c:v>43646</c:v>
                </c:pt>
                <c:pt idx="120">
                  <c:v>43677</c:v>
                </c:pt>
              </c:numCache>
            </c:numRef>
          </c:cat>
          <c:val>
            <c:numRef>
              <c:f>'Combined WWTP Apr - Oct'!$B$107:$B$177</c:f>
              <c:numCache>
                <c:formatCode>General</c:formatCode>
                <c:ptCount val="71"/>
                <c:pt idx="0">
                  <c:v>20200</c:v>
                </c:pt>
                <c:pt idx="1">
                  <c:v>20200</c:v>
                </c:pt>
                <c:pt idx="2">
                  <c:v>20200</c:v>
                </c:pt>
                <c:pt idx="3">
                  <c:v>20200</c:v>
                </c:pt>
                <c:pt idx="4">
                  <c:v>20200</c:v>
                </c:pt>
                <c:pt idx="5">
                  <c:v>20200</c:v>
                </c:pt>
                <c:pt idx="6">
                  <c:v>20200</c:v>
                </c:pt>
                <c:pt idx="7">
                  <c:v>20200</c:v>
                </c:pt>
                <c:pt idx="8">
                  <c:v>20200</c:v>
                </c:pt>
                <c:pt idx="9">
                  <c:v>20200</c:v>
                </c:pt>
                <c:pt idx="10">
                  <c:v>20200</c:v>
                </c:pt>
                <c:pt idx="11">
                  <c:v>20200</c:v>
                </c:pt>
                <c:pt idx="12">
                  <c:v>20200</c:v>
                </c:pt>
                <c:pt idx="13">
                  <c:v>20200</c:v>
                </c:pt>
                <c:pt idx="14">
                  <c:v>20200</c:v>
                </c:pt>
                <c:pt idx="15">
                  <c:v>20200</c:v>
                </c:pt>
                <c:pt idx="16">
                  <c:v>20200</c:v>
                </c:pt>
                <c:pt idx="17">
                  <c:v>20200</c:v>
                </c:pt>
                <c:pt idx="18">
                  <c:v>20200</c:v>
                </c:pt>
                <c:pt idx="19">
                  <c:v>20200</c:v>
                </c:pt>
                <c:pt idx="20">
                  <c:v>20200</c:v>
                </c:pt>
                <c:pt idx="21">
                  <c:v>20200</c:v>
                </c:pt>
                <c:pt idx="22">
                  <c:v>20200</c:v>
                </c:pt>
                <c:pt idx="23">
                  <c:v>20200</c:v>
                </c:pt>
                <c:pt idx="24">
                  <c:v>20200</c:v>
                </c:pt>
                <c:pt idx="25">
                  <c:v>20200</c:v>
                </c:pt>
                <c:pt idx="26">
                  <c:v>20200</c:v>
                </c:pt>
                <c:pt idx="27">
                  <c:v>20200</c:v>
                </c:pt>
                <c:pt idx="28">
                  <c:v>20200</c:v>
                </c:pt>
                <c:pt idx="29">
                  <c:v>20200</c:v>
                </c:pt>
                <c:pt idx="30">
                  <c:v>20200</c:v>
                </c:pt>
                <c:pt idx="31">
                  <c:v>20200</c:v>
                </c:pt>
                <c:pt idx="32">
                  <c:v>20200</c:v>
                </c:pt>
                <c:pt idx="33">
                  <c:v>20200</c:v>
                </c:pt>
                <c:pt idx="34">
                  <c:v>20200</c:v>
                </c:pt>
                <c:pt idx="35">
                  <c:v>20200</c:v>
                </c:pt>
                <c:pt idx="36">
                  <c:v>20200</c:v>
                </c:pt>
                <c:pt idx="37">
                  <c:v>20200</c:v>
                </c:pt>
                <c:pt idx="38">
                  <c:v>20200</c:v>
                </c:pt>
                <c:pt idx="39">
                  <c:v>20200</c:v>
                </c:pt>
                <c:pt idx="40">
                  <c:v>20200</c:v>
                </c:pt>
                <c:pt idx="41">
                  <c:v>20200</c:v>
                </c:pt>
                <c:pt idx="42">
                  <c:v>20200</c:v>
                </c:pt>
                <c:pt idx="43">
                  <c:v>20200</c:v>
                </c:pt>
                <c:pt idx="44">
                  <c:v>20200</c:v>
                </c:pt>
                <c:pt idx="45">
                  <c:v>20200</c:v>
                </c:pt>
                <c:pt idx="46">
                  <c:v>20200</c:v>
                </c:pt>
                <c:pt idx="47">
                  <c:v>20200</c:v>
                </c:pt>
                <c:pt idx="48">
                  <c:v>20200</c:v>
                </c:pt>
                <c:pt idx="49">
                  <c:v>20200</c:v>
                </c:pt>
                <c:pt idx="50">
                  <c:v>20200</c:v>
                </c:pt>
                <c:pt idx="51">
                  <c:v>20200</c:v>
                </c:pt>
                <c:pt idx="52">
                  <c:v>20200</c:v>
                </c:pt>
                <c:pt idx="53">
                  <c:v>20200</c:v>
                </c:pt>
                <c:pt idx="54">
                  <c:v>20200</c:v>
                </c:pt>
                <c:pt idx="55">
                  <c:v>20200</c:v>
                </c:pt>
                <c:pt idx="56">
                  <c:v>20200</c:v>
                </c:pt>
                <c:pt idx="57">
                  <c:v>20200</c:v>
                </c:pt>
                <c:pt idx="58">
                  <c:v>20200</c:v>
                </c:pt>
                <c:pt idx="59">
                  <c:v>20200</c:v>
                </c:pt>
                <c:pt idx="60">
                  <c:v>20200</c:v>
                </c:pt>
                <c:pt idx="61">
                  <c:v>20200</c:v>
                </c:pt>
                <c:pt idx="62">
                  <c:v>20200</c:v>
                </c:pt>
                <c:pt idx="63">
                  <c:v>20200</c:v>
                </c:pt>
                <c:pt idx="64">
                  <c:v>20200</c:v>
                </c:pt>
                <c:pt idx="65">
                  <c:v>20200</c:v>
                </c:pt>
                <c:pt idx="66">
                  <c:v>20200</c:v>
                </c:pt>
                <c:pt idx="67">
                  <c:v>20200</c:v>
                </c:pt>
                <c:pt idx="68">
                  <c:v>20200</c:v>
                </c:pt>
                <c:pt idx="69">
                  <c:v>20200</c:v>
                </c:pt>
                <c:pt idx="70">
                  <c:v>20200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E3-4103-B142-C0D00125C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829576"/>
        <c:axId val="574828264"/>
      </c:lineChart>
      <c:dateAx>
        <c:axId val="574829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Reporting Period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28264"/>
        <c:crosses val="autoZero"/>
        <c:auto val="1"/>
        <c:lblOffset val="100"/>
        <c:baseTimeUnit val="months"/>
      </c:dateAx>
      <c:valAx>
        <c:axId val="57482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TIN Load, lbs/day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2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5159507088640947"/>
          <c:y val="0.93287817455916588"/>
          <c:w val="0.84840496454371173"/>
          <c:h val="4.136058360352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TIN LOAD BY MONTH, Combined WWTP July - Sept</a:t>
            </a:r>
            <a:r>
              <a:rPr lang="en-US" baseline="0"/>
              <a:t> </a:t>
            </a:r>
            <a:r>
              <a:rPr lang="en-US"/>
              <a:t>Cap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'Combined WWTP July - Sept'!$A$4:$A$34</c:f>
              <c:numCache>
                <c:formatCode>m/d/yyyy</c:formatCode>
                <c:ptCount val="31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40390</c:v>
                </c:pt>
                <c:pt idx="4">
                  <c:v>40421</c:v>
                </c:pt>
                <c:pt idx="5">
                  <c:v>40451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41121</c:v>
                </c:pt>
                <c:pt idx="10">
                  <c:v>41152</c:v>
                </c:pt>
                <c:pt idx="11">
                  <c:v>41182</c:v>
                </c:pt>
                <c:pt idx="12">
                  <c:v>41486</c:v>
                </c:pt>
                <c:pt idx="13">
                  <c:v>41517</c:v>
                </c:pt>
                <c:pt idx="14">
                  <c:v>41547</c:v>
                </c:pt>
                <c:pt idx="15">
                  <c:v>41851</c:v>
                </c:pt>
                <c:pt idx="16">
                  <c:v>41882</c:v>
                </c:pt>
                <c:pt idx="17">
                  <c:v>41912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42582</c:v>
                </c:pt>
                <c:pt idx="22">
                  <c:v>42613</c:v>
                </c:pt>
                <c:pt idx="23">
                  <c:v>42643</c:v>
                </c:pt>
                <c:pt idx="24">
                  <c:v>42947</c:v>
                </c:pt>
                <c:pt idx="25">
                  <c:v>42978</c:v>
                </c:pt>
                <c:pt idx="26">
                  <c:v>43008</c:v>
                </c:pt>
                <c:pt idx="27">
                  <c:v>43312</c:v>
                </c:pt>
                <c:pt idx="28">
                  <c:v>43343</c:v>
                </c:pt>
                <c:pt idx="29">
                  <c:v>43373</c:v>
                </c:pt>
                <c:pt idx="30">
                  <c:v>43677</c:v>
                </c:pt>
              </c:numCache>
            </c:numRef>
          </c:cat>
          <c:val>
            <c:numRef>
              <c:f>'Combined WWTP Apr - Oct'!$F$4:$F$74</c:f>
              <c:numCache>
                <c:formatCode>_(* #,##0_);_(* \(#,##0\);_(* "-"??_);_(@_)</c:formatCode>
                <c:ptCount val="71"/>
                <c:pt idx="0">
                  <c:v>16287.214356</c:v>
                </c:pt>
                <c:pt idx="1">
                  <c:v>16393.01643</c:v>
                </c:pt>
                <c:pt idx="2">
                  <c:v>21900.906719999995</c:v>
                </c:pt>
                <c:pt idx="3">
                  <c:v>19228.081836000001</c:v>
                </c:pt>
                <c:pt idx="4">
                  <c:v>18489.960144000001</c:v>
                </c:pt>
                <c:pt idx="5">
                  <c:v>14984.572242000002</c:v>
                </c:pt>
                <c:pt idx="6">
                  <c:v>21158.193023999997</c:v>
                </c:pt>
                <c:pt idx="7">
                  <c:v>15831.48006</c:v>
                </c:pt>
                <c:pt idx="8">
                  <c:v>18200.295264</c:v>
                </c:pt>
                <c:pt idx="9">
                  <c:v>15107.676480000002</c:v>
                </c:pt>
                <c:pt idx="10">
                  <c:v>17910.344321999997</c:v>
                </c:pt>
                <c:pt idx="11">
                  <c:v>18385.65927</c:v>
                </c:pt>
                <c:pt idx="12">
                  <c:v>19212.077375999997</c:v>
                </c:pt>
                <c:pt idx="13">
                  <c:v>20956.694454000004</c:v>
                </c:pt>
                <c:pt idx="14">
                  <c:v>19825.237512</c:v>
                </c:pt>
                <c:pt idx="15">
                  <c:v>21045.484595999998</c:v>
                </c:pt>
                <c:pt idx="16">
                  <c:v>16520.205600000001</c:v>
                </c:pt>
                <c:pt idx="17">
                  <c:v>19417.31727</c:v>
                </c:pt>
                <c:pt idx="18">
                  <c:v>18034.551108</c:v>
                </c:pt>
                <c:pt idx="19">
                  <c:v>18473.705483999998</c:v>
                </c:pt>
                <c:pt idx="20">
                  <c:v>18838.698912</c:v>
                </c:pt>
                <c:pt idx="21">
                  <c:v>18062.797019999998</c:v>
                </c:pt>
                <c:pt idx="22">
                  <c:v>15996.388548000001</c:v>
                </c:pt>
                <c:pt idx="23">
                  <c:v>14519.646432</c:v>
                </c:pt>
                <c:pt idx="24">
                  <c:v>16770.15957</c:v>
                </c:pt>
                <c:pt idx="25">
                  <c:v>16808.380956000005</c:v>
                </c:pt>
                <c:pt idx="26">
                  <c:v>18339.109560000001</c:v>
                </c:pt>
                <c:pt idx="27">
                  <c:v>18274.977461999999</c:v>
                </c:pt>
                <c:pt idx="28">
                  <c:v>16411.139249999997</c:v>
                </c:pt>
                <c:pt idx="29">
                  <c:v>15759.662652000001</c:v>
                </c:pt>
                <c:pt idx="30">
                  <c:v>15852.868824000001</c:v>
                </c:pt>
                <c:pt idx="31">
                  <c:v>16219.044864000001</c:v>
                </c:pt>
                <c:pt idx="32">
                  <c:v>19009.039241999995</c:v>
                </c:pt>
                <c:pt idx="33">
                  <c:v>14140.103039999998</c:v>
                </c:pt>
                <c:pt idx="34">
                  <c:v>15365.197332</c:v>
                </c:pt>
                <c:pt idx="35">
                  <c:v>16639.195716000002</c:v>
                </c:pt>
                <c:pt idx="36">
                  <c:v>19497.775751999998</c:v>
                </c:pt>
                <c:pt idx="37">
                  <c:v>20949.085872</c:v>
                </c:pt>
                <c:pt idx="38">
                  <c:v>24185.876567999996</c:v>
                </c:pt>
                <c:pt idx="39">
                  <c:v>17456.487807023997</c:v>
                </c:pt>
                <c:pt idx="40">
                  <c:v>20171.478804866998</c:v>
                </c:pt>
                <c:pt idx="41">
                  <c:v>18667.8198270906</c:v>
                </c:pt>
                <c:pt idx="42">
                  <c:v>17868.190626000003</c:v>
                </c:pt>
                <c:pt idx="43">
                  <c:v>19063.920595320003</c:v>
                </c:pt>
                <c:pt idx="44">
                  <c:v>25640.729061299993</c:v>
                </c:pt>
                <c:pt idx="45">
                  <c:v>14246.2094262552</c:v>
                </c:pt>
                <c:pt idx="46">
                  <c:v>13404.149852250001</c:v>
                </c:pt>
                <c:pt idx="47">
                  <c:v>16314.161629920001</c:v>
                </c:pt>
                <c:pt idx="48">
                  <c:v>20985.514992</c:v>
                </c:pt>
                <c:pt idx="49">
                  <c:v>13552.785061199998</c:v>
                </c:pt>
                <c:pt idx="50">
                  <c:v>14773.7538888</c:v>
                </c:pt>
                <c:pt idx="51">
                  <c:v>15011.446640999999</c:v>
                </c:pt>
                <c:pt idx="52">
                  <c:v>16586.994988800001</c:v>
                </c:pt>
                <c:pt idx="53">
                  <c:v>12430.182688026</c:v>
                </c:pt>
                <c:pt idx="54">
                  <c:v>15021.594781439402</c:v>
                </c:pt>
                <c:pt idx="55">
                  <c:v>15873.802997034602</c:v>
                </c:pt>
                <c:pt idx="56">
                  <c:v>16024.985636549998</c:v>
                </c:pt>
                <c:pt idx="57">
                  <c:v>15943.362494399998</c:v>
                </c:pt>
                <c:pt idx="58">
                  <c:v>16897.085196</c:v>
                </c:pt>
                <c:pt idx="59">
                  <c:v>22164.0994809</c:v>
                </c:pt>
                <c:pt idx="60">
                  <c:v>23176.930723200003</c:v>
                </c:pt>
                <c:pt idx="61">
                  <c:v>17534.073254099996</c:v>
                </c:pt>
                <c:pt idx="62">
                  <c:v>18696.221220959997</c:v>
                </c:pt>
                <c:pt idx="63">
                  <c:v>18949.749348000001</c:v>
                </c:pt>
                <c:pt idx="64">
                  <c:v>18354.769564739403</c:v>
                </c:pt>
                <c:pt idx="65">
                  <c:v>17694.561241860003</c:v>
                </c:pt>
                <c:pt idx="66">
                  <c:v>17442.711414720001</c:v>
                </c:pt>
                <c:pt idx="67">
                  <c:v>21306.700272330003</c:v>
                </c:pt>
                <c:pt idx="68">
                  <c:v>18553.380739919998</c:v>
                </c:pt>
                <c:pt idx="69">
                  <c:v>17026.238006489999</c:v>
                </c:pt>
                <c:pt idx="70">
                  <c:v>17871.057792900003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1-4DD3-BFC8-0D04E251F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4829576"/>
        <c:axId val="574828264"/>
      </c:barChart>
      <c:lineChart>
        <c:grouping val="standard"/>
        <c:varyColors val="0"/>
        <c:ser>
          <c:idx val="1"/>
          <c:order val="1"/>
          <c:tx>
            <c:v>Average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'Combined WWTP July - Sept'!$A$4:$A$34</c:f>
              <c:numCache>
                <c:formatCode>m/d/yyyy</c:formatCode>
                <c:ptCount val="31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40390</c:v>
                </c:pt>
                <c:pt idx="4">
                  <c:v>40421</c:v>
                </c:pt>
                <c:pt idx="5">
                  <c:v>40451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41121</c:v>
                </c:pt>
                <c:pt idx="10">
                  <c:v>41152</c:v>
                </c:pt>
                <c:pt idx="11">
                  <c:v>41182</c:v>
                </c:pt>
                <c:pt idx="12">
                  <c:v>41486</c:v>
                </c:pt>
                <c:pt idx="13">
                  <c:v>41517</c:v>
                </c:pt>
                <c:pt idx="14">
                  <c:v>41547</c:v>
                </c:pt>
                <c:pt idx="15">
                  <c:v>41851</c:v>
                </c:pt>
                <c:pt idx="16">
                  <c:v>41882</c:v>
                </c:pt>
                <c:pt idx="17">
                  <c:v>41912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42582</c:v>
                </c:pt>
                <c:pt idx="22">
                  <c:v>42613</c:v>
                </c:pt>
                <c:pt idx="23">
                  <c:v>42643</c:v>
                </c:pt>
                <c:pt idx="24">
                  <c:v>42947</c:v>
                </c:pt>
                <c:pt idx="25">
                  <c:v>42978</c:v>
                </c:pt>
                <c:pt idx="26">
                  <c:v>43008</c:v>
                </c:pt>
                <c:pt idx="27">
                  <c:v>43312</c:v>
                </c:pt>
                <c:pt idx="28">
                  <c:v>43343</c:v>
                </c:pt>
                <c:pt idx="29">
                  <c:v>43373</c:v>
                </c:pt>
                <c:pt idx="30">
                  <c:v>43677</c:v>
                </c:pt>
              </c:numCache>
            </c:numRef>
          </c:cat>
          <c:val>
            <c:numRef>
              <c:f>'Combined WWTP July - Sept'!$D$67:$D$97</c:f>
              <c:numCache>
                <c:formatCode>0.00</c:formatCode>
                <c:ptCount val="31"/>
                <c:pt idx="0">
                  <c:v>17498.27336232482</c:v>
                </c:pt>
                <c:pt idx="1">
                  <c:v>17498.27336232482</c:v>
                </c:pt>
                <c:pt idx="2">
                  <c:v>17498.27336232482</c:v>
                </c:pt>
                <c:pt idx="3">
                  <c:v>17498.27336232482</c:v>
                </c:pt>
                <c:pt idx="4">
                  <c:v>17498.27336232482</c:v>
                </c:pt>
                <c:pt idx="5">
                  <c:v>17498.27336232482</c:v>
                </c:pt>
                <c:pt idx="6">
                  <c:v>17498.27336232482</c:v>
                </c:pt>
                <c:pt idx="7">
                  <c:v>17498.27336232482</c:v>
                </c:pt>
                <c:pt idx="8">
                  <c:v>17498.27336232482</c:v>
                </c:pt>
                <c:pt idx="9">
                  <c:v>17498.27336232482</c:v>
                </c:pt>
                <c:pt idx="10">
                  <c:v>17498.27336232482</c:v>
                </c:pt>
                <c:pt idx="11">
                  <c:v>17498.27336232482</c:v>
                </c:pt>
                <c:pt idx="12">
                  <c:v>17498.27336232482</c:v>
                </c:pt>
                <c:pt idx="13">
                  <c:v>17498.27336232482</c:v>
                </c:pt>
                <c:pt idx="14">
                  <c:v>17498.27336232482</c:v>
                </c:pt>
                <c:pt idx="15">
                  <c:v>17498.27336232482</c:v>
                </c:pt>
                <c:pt idx="16">
                  <c:v>17498.27336232482</c:v>
                </c:pt>
                <c:pt idx="17">
                  <c:v>17498.27336232482</c:v>
                </c:pt>
                <c:pt idx="18">
                  <c:v>17498.27336232482</c:v>
                </c:pt>
                <c:pt idx="19">
                  <c:v>17498.27336232482</c:v>
                </c:pt>
                <c:pt idx="20">
                  <c:v>17498.27336232482</c:v>
                </c:pt>
                <c:pt idx="21">
                  <c:v>17498.27336232482</c:v>
                </c:pt>
                <c:pt idx="22">
                  <c:v>17498.27336232482</c:v>
                </c:pt>
                <c:pt idx="23">
                  <c:v>17498.27336232482</c:v>
                </c:pt>
                <c:pt idx="24">
                  <c:v>17498.27336232482</c:v>
                </c:pt>
                <c:pt idx="25">
                  <c:v>17498.27336232482</c:v>
                </c:pt>
                <c:pt idx="26">
                  <c:v>17498.27336232482</c:v>
                </c:pt>
                <c:pt idx="27">
                  <c:v>17498.27336232482</c:v>
                </c:pt>
                <c:pt idx="28">
                  <c:v>17498.27336232482</c:v>
                </c:pt>
                <c:pt idx="29">
                  <c:v>17498.27336232482</c:v>
                </c:pt>
                <c:pt idx="30">
                  <c:v>17498.27336232482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51-4DD3-BFC8-0D04E251FAE9}"/>
            </c:ext>
          </c:extLst>
        </c:ser>
        <c:ser>
          <c:idx val="2"/>
          <c:order val="2"/>
          <c:tx>
            <c:v>99% UCL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'Combined WWTP July - Sept'!$A$4:$A$34</c:f>
              <c:numCache>
                <c:formatCode>m/d/yyyy</c:formatCode>
                <c:ptCount val="31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40390</c:v>
                </c:pt>
                <c:pt idx="4">
                  <c:v>40421</c:v>
                </c:pt>
                <c:pt idx="5">
                  <c:v>40451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41121</c:v>
                </c:pt>
                <c:pt idx="10">
                  <c:v>41152</c:v>
                </c:pt>
                <c:pt idx="11">
                  <c:v>41182</c:v>
                </c:pt>
                <c:pt idx="12">
                  <c:v>41486</c:v>
                </c:pt>
                <c:pt idx="13">
                  <c:v>41517</c:v>
                </c:pt>
                <c:pt idx="14">
                  <c:v>41547</c:v>
                </c:pt>
                <c:pt idx="15">
                  <c:v>41851</c:v>
                </c:pt>
                <c:pt idx="16">
                  <c:v>41882</c:v>
                </c:pt>
                <c:pt idx="17">
                  <c:v>41912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42582</c:v>
                </c:pt>
                <c:pt idx="22">
                  <c:v>42613</c:v>
                </c:pt>
                <c:pt idx="23">
                  <c:v>42643</c:v>
                </c:pt>
                <c:pt idx="24">
                  <c:v>42947</c:v>
                </c:pt>
                <c:pt idx="25">
                  <c:v>42978</c:v>
                </c:pt>
                <c:pt idx="26">
                  <c:v>43008</c:v>
                </c:pt>
                <c:pt idx="27">
                  <c:v>43312</c:v>
                </c:pt>
                <c:pt idx="28">
                  <c:v>43343</c:v>
                </c:pt>
                <c:pt idx="29">
                  <c:v>43373</c:v>
                </c:pt>
                <c:pt idx="30">
                  <c:v>43677</c:v>
                </c:pt>
              </c:numCache>
            </c:numRef>
          </c:cat>
          <c:val>
            <c:numRef>
              <c:f>'Combined WWTP July - Sept'!$A$67:$A$97</c:f>
              <c:numCache>
                <c:formatCode>General</c:formatCode>
                <c:ptCount val="31"/>
                <c:pt idx="0">
                  <c:v>18600</c:v>
                </c:pt>
                <c:pt idx="1">
                  <c:v>18600</c:v>
                </c:pt>
                <c:pt idx="2">
                  <c:v>18600</c:v>
                </c:pt>
                <c:pt idx="3">
                  <c:v>18600</c:v>
                </c:pt>
                <c:pt idx="4">
                  <c:v>18600</c:v>
                </c:pt>
                <c:pt idx="5">
                  <c:v>18600</c:v>
                </c:pt>
                <c:pt idx="6">
                  <c:v>18600</c:v>
                </c:pt>
                <c:pt idx="7">
                  <c:v>18600</c:v>
                </c:pt>
                <c:pt idx="8">
                  <c:v>18600</c:v>
                </c:pt>
                <c:pt idx="9">
                  <c:v>18600</c:v>
                </c:pt>
                <c:pt idx="10">
                  <c:v>18600</c:v>
                </c:pt>
                <c:pt idx="11">
                  <c:v>18600</c:v>
                </c:pt>
                <c:pt idx="12">
                  <c:v>18600</c:v>
                </c:pt>
                <c:pt idx="13">
                  <c:v>18600</c:v>
                </c:pt>
                <c:pt idx="14">
                  <c:v>18600</c:v>
                </c:pt>
                <c:pt idx="15">
                  <c:v>18600</c:v>
                </c:pt>
                <c:pt idx="16">
                  <c:v>18600</c:v>
                </c:pt>
                <c:pt idx="17">
                  <c:v>18600</c:v>
                </c:pt>
                <c:pt idx="18">
                  <c:v>18600</c:v>
                </c:pt>
                <c:pt idx="19">
                  <c:v>18600</c:v>
                </c:pt>
                <c:pt idx="20">
                  <c:v>18600</c:v>
                </c:pt>
                <c:pt idx="21">
                  <c:v>18600</c:v>
                </c:pt>
                <c:pt idx="22">
                  <c:v>18600</c:v>
                </c:pt>
                <c:pt idx="23">
                  <c:v>18600</c:v>
                </c:pt>
                <c:pt idx="24">
                  <c:v>18600</c:v>
                </c:pt>
                <c:pt idx="25">
                  <c:v>18600</c:v>
                </c:pt>
                <c:pt idx="26">
                  <c:v>18600</c:v>
                </c:pt>
                <c:pt idx="27">
                  <c:v>18600</c:v>
                </c:pt>
                <c:pt idx="28">
                  <c:v>18600</c:v>
                </c:pt>
                <c:pt idx="29">
                  <c:v>18600</c:v>
                </c:pt>
                <c:pt idx="30">
                  <c:v>18600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51-4DD3-BFC8-0D04E251FAE9}"/>
            </c:ext>
          </c:extLst>
        </c:ser>
        <c:ser>
          <c:idx val="5"/>
          <c:order val="3"/>
          <c:tx>
            <c:v>99%ile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'Combined WWTP July - Sept'!$A$4:$A$34</c:f>
              <c:numCache>
                <c:formatCode>m/d/yyyy</c:formatCode>
                <c:ptCount val="31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40390</c:v>
                </c:pt>
                <c:pt idx="4">
                  <c:v>40421</c:v>
                </c:pt>
                <c:pt idx="5">
                  <c:v>40451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41121</c:v>
                </c:pt>
                <c:pt idx="10">
                  <c:v>41152</c:v>
                </c:pt>
                <c:pt idx="11">
                  <c:v>41182</c:v>
                </c:pt>
                <c:pt idx="12">
                  <c:v>41486</c:v>
                </c:pt>
                <c:pt idx="13">
                  <c:v>41517</c:v>
                </c:pt>
                <c:pt idx="14">
                  <c:v>41547</c:v>
                </c:pt>
                <c:pt idx="15">
                  <c:v>41851</c:v>
                </c:pt>
                <c:pt idx="16">
                  <c:v>41882</c:v>
                </c:pt>
                <c:pt idx="17">
                  <c:v>41912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42582</c:v>
                </c:pt>
                <c:pt idx="22">
                  <c:v>42613</c:v>
                </c:pt>
                <c:pt idx="23">
                  <c:v>42643</c:v>
                </c:pt>
                <c:pt idx="24">
                  <c:v>42947</c:v>
                </c:pt>
                <c:pt idx="25">
                  <c:v>42978</c:v>
                </c:pt>
                <c:pt idx="26">
                  <c:v>43008</c:v>
                </c:pt>
                <c:pt idx="27">
                  <c:v>43312</c:v>
                </c:pt>
                <c:pt idx="28">
                  <c:v>43343</c:v>
                </c:pt>
                <c:pt idx="29">
                  <c:v>43373</c:v>
                </c:pt>
                <c:pt idx="30">
                  <c:v>43677</c:v>
                </c:pt>
              </c:numCache>
            </c:numRef>
          </c:cat>
          <c:val>
            <c:numRef>
              <c:f>'Combined WWTP July - Sept'!$C$67:$C$97</c:f>
              <c:numCache>
                <c:formatCode>0.00</c:formatCode>
                <c:ptCount val="31"/>
                <c:pt idx="0">
                  <c:v>24518.78235890999</c:v>
                </c:pt>
                <c:pt idx="1">
                  <c:v>24518.78235890999</c:v>
                </c:pt>
                <c:pt idx="2">
                  <c:v>24518.78235890999</c:v>
                </c:pt>
                <c:pt idx="3">
                  <c:v>24518.78235890999</c:v>
                </c:pt>
                <c:pt idx="4">
                  <c:v>24518.78235890999</c:v>
                </c:pt>
                <c:pt idx="5">
                  <c:v>24518.78235890999</c:v>
                </c:pt>
                <c:pt idx="6">
                  <c:v>24518.78235890999</c:v>
                </c:pt>
                <c:pt idx="7">
                  <c:v>24518.78235890999</c:v>
                </c:pt>
                <c:pt idx="8">
                  <c:v>24518.78235890999</c:v>
                </c:pt>
                <c:pt idx="9">
                  <c:v>24518.78235890999</c:v>
                </c:pt>
                <c:pt idx="10">
                  <c:v>24518.78235890999</c:v>
                </c:pt>
                <c:pt idx="11">
                  <c:v>24518.78235890999</c:v>
                </c:pt>
                <c:pt idx="12">
                  <c:v>24518.78235890999</c:v>
                </c:pt>
                <c:pt idx="13">
                  <c:v>24518.78235890999</c:v>
                </c:pt>
                <c:pt idx="14">
                  <c:v>24518.78235890999</c:v>
                </c:pt>
                <c:pt idx="15">
                  <c:v>24518.78235890999</c:v>
                </c:pt>
                <c:pt idx="16">
                  <c:v>24518.78235890999</c:v>
                </c:pt>
                <c:pt idx="17">
                  <c:v>24518.78235890999</c:v>
                </c:pt>
                <c:pt idx="18">
                  <c:v>24518.78235890999</c:v>
                </c:pt>
                <c:pt idx="19">
                  <c:v>24518.78235890999</c:v>
                </c:pt>
                <c:pt idx="20">
                  <c:v>24518.78235890999</c:v>
                </c:pt>
                <c:pt idx="21">
                  <c:v>24518.78235890999</c:v>
                </c:pt>
                <c:pt idx="22">
                  <c:v>24518.78235890999</c:v>
                </c:pt>
                <c:pt idx="23">
                  <c:v>24518.78235890999</c:v>
                </c:pt>
                <c:pt idx="24">
                  <c:v>24518.78235890999</c:v>
                </c:pt>
                <c:pt idx="25">
                  <c:v>24518.78235890999</c:v>
                </c:pt>
                <c:pt idx="26">
                  <c:v>24518.78235890999</c:v>
                </c:pt>
                <c:pt idx="27">
                  <c:v>24518.78235890999</c:v>
                </c:pt>
                <c:pt idx="28">
                  <c:v>24518.78235890999</c:v>
                </c:pt>
                <c:pt idx="29">
                  <c:v>24518.78235890999</c:v>
                </c:pt>
                <c:pt idx="30">
                  <c:v>24518.78235890999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51-4DD3-BFC8-0D04E251FAE9}"/>
            </c:ext>
          </c:extLst>
        </c:ser>
        <c:ser>
          <c:idx val="6"/>
          <c:order val="4"/>
          <c:tx>
            <c:strRef>
              <c:f>'Combined WWTP July - Sept'!$B$64</c:f>
              <c:strCache>
                <c:ptCount val="1"/>
                <c:pt idx="0">
                  <c:v>99% UCL*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'Combined WWTP July - Sept'!$A$4:$A$34</c:f>
              <c:numCache>
                <c:formatCode>m/d/yyyy</c:formatCode>
                <c:ptCount val="31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40390</c:v>
                </c:pt>
                <c:pt idx="4">
                  <c:v>40421</c:v>
                </c:pt>
                <c:pt idx="5">
                  <c:v>40451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41121</c:v>
                </c:pt>
                <c:pt idx="10">
                  <c:v>41152</c:v>
                </c:pt>
                <c:pt idx="11">
                  <c:v>41182</c:v>
                </c:pt>
                <c:pt idx="12">
                  <c:v>41486</c:v>
                </c:pt>
                <c:pt idx="13">
                  <c:v>41517</c:v>
                </c:pt>
                <c:pt idx="14">
                  <c:v>41547</c:v>
                </c:pt>
                <c:pt idx="15">
                  <c:v>41851</c:v>
                </c:pt>
                <c:pt idx="16">
                  <c:v>41882</c:v>
                </c:pt>
                <c:pt idx="17">
                  <c:v>41912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42582</c:v>
                </c:pt>
                <c:pt idx="22">
                  <c:v>42613</c:v>
                </c:pt>
                <c:pt idx="23">
                  <c:v>42643</c:v>
                </c:pt>
                <c:pt idx="24">
                  <c:v>42947</c:v>
                </c:pt>
                <c:pt idx="25">
                  <c:v>42978</c:v>
                </c:pt>
                <c:pt idx="26">
                  <c:v>43008</c:v>
                </c:pt>
                <c:pt idx="27">
                  <c:v>43312</c:v>
                </c:pt>
                <c:pt idx="28">
                  <c:v>43343</c:v>
                </c:pt>
                <c:pt idx="29">
                  <c:v>43373</c:v>
                </c:pt>
                <c:pt idx="30">
                  <c:v>43677</c:v>
                </c:pt>
              </c:numCache>
            </c:numRef>
          </c:cat>
          <c:val>
            <c:numRef>
              <c:f>'Combined WWTP Apr - Oct'!$B$107:$B$177</c:f>
              <c:numCache>
                <c:formatCode>General</c:formatCode>
                <c:ptCount val="71"/>
                <c:pt idx="0">
                  <c:v>20200</c:v>
                </c:pt>
                <c:pt idx="1">
                  <c:v>20200</c:v>
                </c:pt>
                <c:pt idx="2">
                  <c:v>20200</c:v>
                </c:pt>
                <c:pt idx="3">
                  <c:v>20200</c:v>
                </c:pt>
                <c:pt idx="4">
                  <c:v>20200</c:v>
                </c:pt>
                <c:pt idx="5">
                  <c:v>20200</c:v>
                </c:pt>
                <c:pt idx="6">
                  <c:v>20200</c:v>
                </c:pt>
                <c:pt idx="7">
                  <c:v>20200</c:v>
                </c:pt>
                <c:pt idx="8">
                  <c:v>20200</c:v>
                </c:pt>
                <c:pt idx="9">
                  <c:v>20200</c:v>
                </c:pt>
                <c:pt idx="10">
                  <c:v>20200</c:v>
                </c:pt>
                <c:pt idx="11">
                  <c:v>20200</c:v>
                </c:pt>
                <c:pt idx="12">
                  <c:v>20200</c:v>
                </c:pt>
                <c:pt idx="13">
                  <c:v>20200</c:v>
                </c:pt>
                <c:pt idx="14">
                  <c:v>20200</c:v>
                </c:pt>
                <c:pt idx="15">
                  <c:v>20200</c:v>
                </c:pt>
                <c:pt idx="16">
                  <c:v>20200</c:v>
                </c:pt>
                <c:pt idx="17">
                  <c:v>20200</c:v>
                </c:pt>
                <c:pt idx="18">
                  <c:v>20200</c:v>
                </c:pt>
                <c:pt idx="19">
                  <c:v>20200</c:v>
                </c:pt>
                <c:pt idx="20">
                  <c:v>20200</c:v>
                </c:pt>
                <c:pt idx="21">
                  <c:v>20200</c:v>
                </c:pt>
                <c:pt idx="22">
                  <c:v>20200</c:v>
                </c:pt>
                <c:pt idx="23">
                  <c:v>20200</c:v>
                </c:pt>
                <c:pt idx="24">
                  <c:v>20200</c:v>
                </c:pt>
                <c:pt idx="25">
                  <c:v>20200</c:v>
                </c:pt>
                <c:pt idx="26">
                  <c:v>20200</c:v>
                </c:pt>
                <c:pt idx="27">
                  <c:v>20200</c:v>
                </c:pt>
                <c:pt idx="28">
                  <c:v>20200</c:v>
                </c:pt>
                <c:pt idx="29">
                  <c:v>20200</c:v>
                </c:pt>
                <c:pt idx="30">
                  <c:v>20200</c:v>
                </c:pt>
                <c:pt idx="31">
                  <c:v>20200</c:v>
                </c:pt>
                <c:pt idx="32">
                  <c:v>20200</c:v>
                </c:pt>
                <c:pt idx="33">
                  <c:v>20200</c:v>
                </c:pt>
                <c:pt idx="34">
                  <c:v>20200</c:v>
                </c:pt>
                <c:pt idx="35">
                  <c:v>20200</c:v>
                </c:pt>
                <c:pt idx="36">
                  <c:v>20200</c:v>
                </c:pt>
                <c:pt idx="37">
                  <c:v>20200</c:v>
                </c:pt>
                <c:pt idx="38">
                  <c:v>20200</c:v>
                </c:pt>
                <c:pt idx="39">
                  <c:v>20200</c:v>
                </c:pt>
                <c:pt idx="40">
                  <c:v>20200</c:v>
                </c:pt>
                <c:pt idx="41">
                  <c:v>20200</c:v>
                </c:pt>
                <c:pt idx="42">
                  <c:v>20200</c:v>
                </c:pt>
                <c:pt idx="43">
                  <c:v>20200</c:v>
                </c:pt>
                <c:pt idx="44">
                  <c:v>20200</c:v>
                </c:pt>
                <c:pt idx="45">
                  <c:v>20200</c:v>
                </c:pt>
                <c:pt idx="46">
                  <c:v>20200</c:v>
                </c:pt>
                <c:pt idx="47">
                  <c:v>20200</c:v>
                </c:pt>
                <c:pt idx="48">
                  <c:v>20200</c:v>
                </c:pt>
                <c:pt idx="49">
                  <c:v>20200</c:v>
                </c:pt>
                <c:pt idx="50">
                  <c:v>20200</c:v>
                </c:pt>
                <c:pt idx="51">
                  <c:v>20200</c:v>
                </c:pt>
                <c:pt idx="52">
                  <c:v>20200</c:v>
                </c:pt>
                <c:pt idx="53">
                  <c:v>20200</c:v>
                </c:pt>
                <c:pt idx="54">
                  <c:v>20200</c:v>
                </c:pt>
                <c:pt idx="55">
                  <c:v>20200</c:v>
                </c:pt>
                <c:pt idx="56">
                  <c:v>20200</c:v>
                </c:pt>
                <c:pt idx="57">
                  <c:v>20200</c:v>
                </c:pt>
                <c:pt idx="58">
                  <c:v>20200</c:v>
                </c:pt>
                <c:pt idx="59">
                  <c:v>20200</c:v>
                </c:pt>
                <c:pt idx="60">
                  <c:v>20200</c:v>
                </c:pt>
                <c:pt idx="61">
                  <c:v>20200</c:v>
                </c:pt>
                <c:pt idx="62">
                  <c:v>20200</c:v>
                </c:pt>
                <c:pt idx="63">
                  <c:v>20200</c:v>
                </c:pt>
                <c:pt idx="64">
                  <c:v>20200</c:v>
                </c:pt>
                <c:pt idx="65">
                  <c:v>20200</c:v>
                </c:pt>
                <c:pt idx="66">
                  <c:v>20200</c:v>
                </c:pt>
                <c:pt idx="67">
                  <c:v>20200</c:v>
                </c:pt>
                <c:pt idx="68">
                  <c:v>20200</c:v>
                </c:pt>
                <c:pt idx="69">
                  <c:v>20200</c:v>
                </c:pt>
                <c:pt idx="70">
                  <c:v>20200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51-4DD3-BFC8-0D04E251F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829576"/>
        <c:axId val="574828264"/>
      </c:lineChart>
      <c:dateAx>
        <c:axId val="574829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Reporting 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28264"/>
        <c:crosses val="autoZero"/>
        <c:auto val="1"/>
        <c:lblOffset val="100"/>
        <c:baseTimeUnit val="months"/>
      </c:dateAx>
      <c:valAx>
        <c:axId val="57482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TIN Load, lbs/day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2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5159507088640947"/>
          <c:y val="0.93287817455916588"/>
          <c:w val="0.84840496454371173"/>
          <c:h val="4.136058360352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TIN LOAD BY MONTH, Combined WWTP (2015-2019) Annual Cap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'Combined WWTP'!$G$167:$G$221</c:f>
              <c:numCache>
                <c:formatCode>m/d/yyyy</c:formatCode>
                <c:ptCount val="5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</c:numCache>
            </c:numRef>
          </c:cat>
          <c:val>
            <c:numRef>
              <c:f>'Combined WWTP'!$F$4:$F$124</c:f>
              <c:numCache>
                <c:formatCode>_(* #,##0_);_(* \(#,##0\);_(* "-"??_);_(@_)</c:formatCode>
                <c:ptCount val="121"/>
                <c:pt idx="0">
                  <c:v>16287.214356</c:v>
                </c:pt>
                <c:pt idx="1">
                  <c:v>16393.01643</c:v>
                </c:pt>
                <c:pt idx="2">
                  <c:v>21900.906719999995</c:v>
                </c:pt>
                <c:pt idx="3">
                  <c:v>19228.081836000001</c:v>
                </c:pt>
                <c:pt idx="4">
                  <c:v>25109.671679999999</c:v>
                </c:pt>
                <c:pt idx="5">
                  <c:v>17305.638444</c:v>
                </c:pt>
                <c:pt idx="6">
                  <c:v>17562.402857999998</c:v>
                </c:pt>
                <c:pt idx="7">
                  <c:v>17069.564736</c:v>
                </c:pt>
                <c:pt idx="8">
                  <c:v>15054.006911999997</c:v>
                </c:pt>
                <c:pt idx="9">
                  <c:v>18489.960144000001</c:v>
                </c:pt>
                <c:pt idx="10">
                  <c:v>14984.572242000002</c:v>
                </c:pt>
                <c:pt idx="11">
                  <c:v>21158.193023999997</c:v>
                </c:pt>
                <c:pt idx="12">
                  <c:v>15831.48006</c:v>
                </c:pt>
                <c:pt idx="13">
                  <c:v>18200.295264</c:v>
                </c:pt>
                <c:pt idx="14">
                  <c:v>15107.676480000002</c:v>
                </c:pt>
                <c:pt idx="15">
                  <c:v>17910.344321999997</c:v>
                </c:pt>
                <c:pt idx="16">
                  <c:v>16319.795399999999</c:v>
                </c:pt>
                <c:pt idx="17">
                  <c:v>24998.865605999996</c:v>
                </c:pt>
                <c:pt idx="18">
                  <c:v>19698.626304000001</c:v>
                </c:pt>
                <c:pt idx="19">
                  <c:v>17585.266134000001</c:v>
                </c:pt>
                <c:pt idx="20">
                  <c:v>17070.311999999998</c:v>
                </c:pt>
                <c:pt idx="21">
                  <c:v>18385.65927</c:v>
                </c:pt>
                <c:pt idx="22">
                  <c:v>19212.077375999997</c:v>
                </c:pt>
                <c:pt idx="23">
                  <c:v>20956.694454000004</c:v>
                </c:pt>
                <c:pt idx="24">
                  <c:v>19825.237512</c:v>
                </c:pt>
                <c:pt idx="25">
                  <c:v>21045.484595999998</c:v>
                </c:pt>
                <c:pt idx="26">
                  <c:v>16520.205600000001</c:v>
                </c:pt>
                <c:pt idx="27">
                  <c:v>19417.31727</c:v>
                </c:pt>
                <c:pt idx="28">
                  <c:v>21848.524848000001</c:v>
                </c:pt>
                <c:pt idx="29">
                  <c:v>18023.547311999999</c:v>
                </c:pt>
                <c:pt idx="30">
                  <c:v>16604.469624000001</c:v>
                </c:pt>
                <c:pt idx="31">
                  <c:v>19553.668764000002</c:v>
                </c:pt>
                <c:pt idx="32">
                  <c:v>20374.35312</c:v>
                </c:pt>
                <c:pt idx="33">
                  <c:v>18034.551108</c:v>
                </c:pt>
                <c:pt idx="34">
                  <c:v>18473.705483999998</c:v>
                </c:pt>
                <c:pt idx="35">
                  <c:v>18838.698912</c:v>
                </c:pt>
                <c:pt idx="36">
                  <c:v>18062.797019999998</c:v>
                </c:pt>
                <c:pt idx="37">
                  <c:v>15996.388548000001</c:v>
                </c:pt>
                <c:pt idx="38">
                  <c:v>14519.646432</c:v>
                </c:pt>
                <c:pt idx="39">
                  <c:v>16770.15957</c:v>
                </c:pt>
                <c:pt idx="40">
                  <c:v>18257.350871999999</c:v>
                </c:pt>
                <c:pt idx="41">
                  <c:v>20180.23128</c:v>
                </c:pt>
                <c:pt idx="42">
                  <c:v>20177.902752000002</c:v>
                </c:pt>
                <c:pt idx="43">
                  <c:v>16020.663785999999</c:v>
                </c:pt>
                <c:pt idx="44">
                  <c:v>18042.974507999999</c:v>
                </c:pt>
                <c:pt idx="45">
                  <c:v>16808.380956000005</c:v>
                </c:pt>
                <c:pt idx="46">
                  <c:v>18339.109560000001</c:v>
                </c:pt>
                <c:pt idx="47">
                  <c:v>18274.977461999999</c:v>
                </c:pt>
                <c:pt idx="48">
                  <c:v>16411.139249999997</c:v>
                </c:pt>
                <c:pt idx="49">
                  <c:v>15759.662652000001</c:v>
                </c:pt>
                <c:pt idx="50">
                  <c:v>15852.868824000001</c:v>
                </c:pt>
                <c:pt idx="51">
                  <c:v>16219.044864000001</c:v>
                </c:pt>
                <c:pt idx="52">
                  <c:v>21436.470467999996</c:v>
                </c:pt>
                <c:pt idx="53">
                  <c:v>16936.621800000001</c:v>
                </c:pt>
                <c:pt idx="54">
                  <c:v>18651.058919999999</c:v>
                </c:pt>
                <c:pt idx="55">
                  <c:v>21589.067448000002</c:v>
                </c:pt>
                <c:pt idx="56">
                  <c:v>17547.886254000001</c:v>
                </c:pt>
                <c:pt idx="57">
                  <c:v>19009.039241999995</c:v>
                </c:pt>
                <c:pt idx="58">
                  <c:v>14140.103039999998</c:v>
                </c:pt>
                <c:pt idx="59">
                  <c:v>15365.197332</c:v>
                </c:pt>
                <c:pt idx="60">
                  <c:v>16639.195716000002</c:v>
                </c:pt>
                <c:pt idx="61">
                  <c:v>19497.775751999998</c:v>
                </c:pt>
                <c:pt idx="62">
                  <c:v>20949.085872</c:v>
                </c:pt>
                <c:pt idx="63">
                  <c:v>24185.876567999996</c:v>
                </c:pt>
                <c:pt idx="64">
                  <c:v>20375.1204</c:v>
                </c:pt>
                <c:pt idx="65">
                  <c:v>32022.844464000002</c:v>
                </c:pt>
                <c:pt idx="66">
                  <c:v>22141.054518000001</c:v>
                </c:pt>
                <c:pt idx="67">
                  <c:v>14145.291770999998</c:v>
                </c:pt>
                <c:pt idx="68">
                  <c:v>15280.6592556</c:v>
                </c:pt>
                <c:pt idx="69">
                  <c:v>17456.487807023997</c:v>
                </c:pt>
                <c:pt idx="70">
                  <c:v>20171.478804866998</c:v>
                </c:pt>
                <c:pt idx="71">
                  <c:v>18667.8198270906</c:v>
                </c:pt>
                <c:pt idx="72">
                  <c:v>17868.190626000003</c:v>
                </c:pt>
                <c:pt idx="73">
                  <c:v>19063.920595320003</c:v>
                </c:pt>
                <c:pt idx="74">
                  <c:v>25640.729061299993</c:v>
                </c:pt>
                <c:pt idx="75">
                  <c:v>14246.2094262552</c:v>
                </c:pt>
                <c:pt idx="76">
                  <c:v>14279.716308000001</c:v>
                </c:pt>
                <c:pt idx="77">
                  <c:v>13436.899927200002</c:v>
                </c:pt>
                <c:pt idx="78">
                  <c:v>22697.921262786</c:v>
                </c:pt>
                <c:pt idx="79">
                  <c:v>21030.742395000001</c:v>
                </c:pt>
                <c:pt idx="80">
                  <c:v>11916.635938200001</c:v>
                </c:pt>
                <c:pt idx="81">
                  <c:v>13404.149852250001</c:v>
                </c:pt>
                <c:pt idx="82">
                  <c:v>16314.161629920001</c:v>
                </c:pt>
                <c:pt idx="83">
                  <c:v>20985.514992</c:v>
                </c:pt>
                <c:pt idx="84">
                  <c:v>13552.785061199998</c:v>
                </c:pt>
                <c:pt idx="85">
                  <c:v>14773.7538888</c:v>
                </c:pt>
                <c:pt idx="86">
                  <c:v>15011.446640999999</c:v>
                </c:pt>
                <c:pt idx="87">
                  <c:v>16586.994988800001</c:v>
                </c:pt>
                <c:pt idx="88">
                  <c:v>17519.621768820001</c:v>
                </c:pt>
                <c:pt idx="89">
                  <c:v>16654.773501600001</c:v>
                </c:pt>
                <c:pt idx="90">
                  <c:v>19265.387990399999</c:v>
                </c:pt>
                <c:pt idx="91">
                  <c:v>15464.774620152</c:v>
                </c:pt>
                <c:pt idx="92">
                  <c:v>15636.932796600002</c:v>
                </c:pt>
                <c:pt idx="93">
                  <c:v>12430.182688026</c:v>
                </c:pt>
                <c:pt idx="94">
                  <c:v>15021.594781439402</c:v>
                </c:pt>
                <c:pt idx="95">
                  <c:v>15873.802997034602</c:v>
                </c:pt>
                <c:pt idx="96">
                  <c:v>16024.985636549998</c:v>
                </c:pt>
                <c:pt idx="97">
                  <c:v>15943.362494399998</c:v>
                </c:pt>
                <c:pt idx="98">
                  <c:v>16897.085196</c:v>
                </c:pt>
                <c:pt idx="99">
                  <c:v>22164.0994809</c:v>
                </c:pt>
                <c:pt idx="100">
                  <c:v>18600.696662399998</c:v>
                </c:pt>
                <c:pt idx="101">
                  <c:v>20972.688238800001</c:v>
                </c:pt>
                <c:pt idx="102">
                  <c:v>22548.0722886</c:v>
                </c:pt>
                <c:pt idx="103">
                  <c:v>18212.4844242</c:v>
                </c:pt>
                <c:pt idx="104">
                  <c:v>19115.004913439996</c:v>
                </c:pt>
                <c:pt idx="105">
                  <c:v>23176.930723200003</c:v>
                </c:pt>
                <c:pt idx="106">
                  <c:v>17534.073254099996</c:v>
                </c:pt>
                <c:pt idx="107">
                  <c:v>18696.221220959997</c:v>
                </c:pt>
                <c:pt idx="108">
                  <c:v>18949.749348000001</c:v>
                </c:pt>
                <c:pt idx="109">
                  <c:v>18354.769564739403</c:v>
                </c:pt>
                <c:pt idx="110">
                  <c:v>17694.561241860003</c:v>
                </c:pt>
                <c:pt idx="111">
                  <c:v>17442.711414720001</c:v>
                </c:pt>
                <c:pt idx="112">
                  <c:v>21725.490140663405</c:v>
                </c:pt>
                <c:pt idx="113">
                  <c:v>18425.196040800001</c:v>
                </c:pt>
                <c:pt idx="114">
                  <c:v>20257.648995497999</c:v>
                </c:pt>
                <c:pt idx="115">
                  <c:v>18169.481799599998</c:v>
                </c:pt>
                <c:pt idx="116">
                  <c:v>20295.480906000001</c:v>
                </c:pt>
                <c:pt idx="117">
                  <c:v>21306.700272330003</c:v>
                </c:pt>
                <c:pt idx="118">
                  <c:v>18553.380739919998</c:v>
                </c:pt>
                <c:pt idx="119">
                  <c:v>17026.238006489999</c:v>
                </c:pt>
                <c:pt idx="120">
                  <c:v>17871.057792900003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F-432F-93C1-BFA63F82D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4829576"/>
        <c:axId val="574828264"/>
      </c:barChart>
      <c:lineChart>
        <c:grouping val="standard"/>
        <c:varyColors val="0"/>
        <c:ser>
          <c:idx val="2"/>
          <c:order val="1"/>
          <c:tx>
            <c:strRef>
              <c:f>'Combined WWTP'!$E$164</c:f>
              <c:strCache>
                <c:ptCount val="1"/>
                <c:pt idx="0">
                  <c:v>99% UCL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'Combined WWTP'!$G$167:$G$221</c:f>
              <c:numCache>
                <c:formatCode>m/d/yyyy</c:formatCode>
                <c:ptCount val="5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</c:numCache>
            </c:numRef>
          </c:cat>
          <c:val>
            <c:numRef>
              <c:f>'Combined WWTP'!$E$167:$E$221</c:f>
              <c:numCache>
                <c:formatCode>_(* #,##0_);_(* \(#,##0\);_(* "-"??_);_(@_)</c:formatCode>
                <c:ptCount val="55"/>
                <c:pt idx="0">
                  <c:v>18800</c:v>
                </c:pt>
                <c:pt idx="1">
                  <c:v>18800</c:v>
                </c:pt>
                <c:pt idx="2">
                  <c:v>18800</c:v>
                </c:pt>
                <c:pt idx="3">
                  <c:v>18800</c:v>
                </c:pt>
                <c:pt idx="4">
                  <c:v>18800</c:v>
                </c:pt>
                <c:pt idx="5">
                  <c:v>18800</c:v>
                </c:pt>
                <c:pt idx="6">
                  <c:v>18800</c:v>
                </c:pt>
                <c:pt idx="7">
                  <c:v>18800</c:v>
                </c:pt>
                <c:pt idx="8">
                  <c:v>18800</c:v>
                </c:pt>
                <c:pt idx="9">
                  <c:v>18800</c:v>
                </c:pt>
                <c:pt idx="10">
                  <c:v>18800</c:v>
                </c:pt>
                <c:pt idx="11">
                  <c:v>18800</c:v>
                </c:pt>
                <c:pt idx="12">
                  <c:v>18800</c:v>
                </c:pt>
                <c:pt idx="13">
                  <c:v>18800</c:v>
                </c:pt>
                <c:pt idx="14">
                  <c:v>18800</c:v>
                </c:pt>
                <c:pt idx="15">
                  <c:v>18800</c:v>
                </c:pt>
                <c:pt idx="16">
                  <c:v>18800</c:v>
                </c:pt>
                <c:pt idx="17">
                  <c:v>18800</c:v>
                </c:pt>
                <c:pt idx="18">
                  <c:v>18800</c:v>
                </c:pt>
                <c:pt idx="19">
                  <c:v>18800</c:v>
                </c:pt>
                <c:pt idx="20">
                  <c:v>18800</c:v>
                </c:pt>
                <c:pt idx="21">
                  <c:v>18800</c:v>
                </c:pt>
                <c:pt idx="22">
                  <c:v>18800</c:v>
                </c:pt>
                <c:pt idx="23">
                  <c:v>18800</c:v>
                </c:pt>
                <c:pt idx="24">
                  <c:v>18800</c:v>
                </c:pt>
                <c:pt idx="25">
                  <c:v>18800</c:v>
                </c:pt>
                <c:pt idx="26">
                  <c:v>18800</c:v>
                </c:pt>
                <c:pt idx="27">
                  <c:v>18800</c:v>
                </c:pt>
                <c:pt idx="28">
                  <c:v>18800</c:v>
                </c:pt>
                <c:pt idx="29">
                  <c:v>18800</c:v>
                </c:pt>
                <c:pt idx="30">
                  <c:v>18800</c:v>
                </c:pt>
                <c:pt idx="31">
                  <c:v>18800</c:v>
                </c:pt>
                <c:pt idx="32">
                  <c:v>18800</c:v>
                </c:pt>
                <c:pt idx="33">
                  <c:v>18800</c:v>
                </c:pt>
                <c:pt idx="34">
                  <c:v>18800</c:v>
                </c:pt>
                <c:pt idx="35">
                  <c:v>18800</c:v>
                </c:pt>
                <c:pt idx="36">
                  <c:v>18800</c:v>
                </c:pt>
                <c:pt idx="37">
                  <c:v>18800</c:v>
                </c:pt>
                <c:pt idx="38">
                  <c:v>18800</c:v>
                </c:pt>
                <c:pt idx="39">
                  <c:v>18800</c:v>
                </c:pt>
                <c:pt idx="40">
                  <c:v>18800</c:v>
                </c:pt>
                <c:pt idx="41">
                  <c:v>18800</c:v>
                </c:pt>
                <c:pt idx="42">
                  <c:v>18800</c:v>
                </c:pt>
                <c:pt idx="43">
                  <c:v>18800</c:v>
                </c:pt>
                <c:pt idx="44">
                  <c:v>18800</c:v>
                </c:pt>
                <c:pt idx="45">
                  <c:v>18800</c:v>
                </c:pt>
                <c:pt idx="46">
                  <c:v>18800</c:v>
                </c:pt>
                <c:pt idx="47">
                  <c:v>18800</c:v>
                </c:pt>
                <c:pt idx="48">
                  <c:v>18800</c:v>
                </c:pt>
                <c:pt idx="49">
                  <c:v>18800</c:v>
                </c:pt>
                <c:pt idx="50">
                  <c:v>18800</c:v>
                </c:pt>
                <c:pt idx="51">
                  <c:v>18800</c:v>
                </c:pt>
                <c:pt idx="52">
                  <c:v>18800</c:v>
                </c:pt>
                <c:pt idx="53">
                  <c:v>18800</c:v>
                </c:pt>
                <c:pt idx="54">
                  <c:v>18800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6F-432F-93C1-BFA63F82D81E}"/>
            </c:ext>
          </c:extLst>
        </c:ser>
        <c:ser>
          <c:idx val="6"/>
          <c:order val="2"/>
          <c:tx>
            <c:strRef>
              <c:f>'Combined WWTP'!$F$164</c:f>
              <c:strCache>
                <c:ptCount val="1"/>
                <c:pt idx="0">
                  <c:v>99% UCL*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'Combined WWTP'!$G$167:$G$221</c:f>
              <c:numCache>
                <c:formatCode>m/d/yyyy</c:formatCode>
                <c:ptCount val="5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</c:numCache>
            </c:numRef>
          </c:cat>
          <c:val>
            <c:numRef>
              <c:f>'Combined WWTP'!$F$167:$F$221</c:f>
              <c:numCache>
                <c:formatCode>0.00</c:formatCode>
                <c:ptCount val="55"/>
                <c:pt idx="0">
                  <c:v>19900</c:v>
                </c:pt>
                <c:pt idx="1">
                  <c:v>19900</c:v>
                </c:pt>
                <c:pt idx="2">
                  <c:v>19900</c:v>
                </c:pt>
                <c:pt idx="3">
                  <c:v>19900</c:v>
                </c:pt>
                <c:pt idx="4">
                  <c:v>19900</c:v>
                </c:pt>
                <c:pt idx="5">
                  <c:v>19900</c:v>
                </c:pt>
                <c:pt idx="6">
                  <c:v>19900</c:v>
                </c:pt>
                <c:pt idx="7">
                  <c:v>19900</c:v>
                </c:pt>
                <c:pt idx="8">
                  <c:v>19900</c:v>
                </c:pt>
                <c:pt idx="9">
                  <c:v>19900</c:v>
                </c:pt>
                <c:pt idx="10">
                  <c:v>19900</c:v>
                </c:pt>
                <c:pt idx="11">
                  <c:v>19900</c:v>
                </c:pt>
                <c:pt idx="12">
                  <c:v>19900</c:v>
                </c:pt>
                <c:pt idx="13">
                  <c:v>19900</c:v>
                </c:pt>
                <c:pt idx="14">
                  <c:v>19900</c:v>
                </c:pt>
                <c:pt idx="15">
                  <c:v>19900</c:v>
                </c:pt>
                <c:pt idx="16">
                  <c:v>19900</c:v>
                </c:pt>
                <c:pt idx="17">
                  <c:v>19900</c:v>
                </c:pt>
                <c:pt idx="18">
                  <c:v>19900</c:v>
                </c:pt>
                <c:pt idx="19">
                  <c:v>19900</c:v>
                </c:pt>
                <c:pt idx="20">
                  <c:v>19900</c:v>
                </c:pt>
                <c:pt idx="21">
                  <c:v>19900</c:v>
                </c:pt>
                <c:pt idx="22">
                  <c:v>19900</c:v>
                </c:pt>
                <c:pt idx="23">
                  <c:v>19900</c:v>
                </c:pt>
                <c:pt idx="24">
                  <c:v>19900</c:v>
                </c:pt>
                <c:pt idx="25">
                  <c:v>19900</c:v>
                </c:pt>
                <c:pt idx="26">
                  <c:v>19900</c:v>
                </c:pt>
                <c:pt idx="27">
                  <c:v>19900</c:v>
                </c:pt>
                <c:pt idx="28">
                  <c:v>19900</c:v>
                </c:pt>
                <c:pt idx="29">
                  <c:v>19900</c:v>
                </c:pt>
                <c:pt idx="30">
                  <c:v>19900</c:v>
                </c:pt>
                <c:pt idx="31">
                  <c:v>19900</c:v>
                </c:pt>
                <c:pt idx="32">
                  <c:v>19900</c:v>
                </c:pt>
                <c:pt idx="33">
                  <c:v>19900</c:v>
                </c:pt>
                <c:pt idx="34">
                  <c:v>19900</c:v>
                </c:pt>
                <c:pt idx="35">
                  <c:v>19900</c:v>
                </c:pt>
                <c:pt idx="36">
                  <c:v>19900</c:v>
                </c:pt>
                <c:pt idx="37">
                  <c:v>19900</c:v>
                </c:pt>
                <c:pt idx="38">
                  <c:v>19900</c:v>
                </c:pt>
                <c:pt idx="39">
                  <c:v>19900</c:v>
                </c:pt>
                <c:pt idx="40">
                  <c:v>19900</c:v>
                </c:pt>
                <c:pt idx="41">
                  <c:v>19900</c:v>
                </c:pt>
                <c:pt idx="42">
                  <c:v>19900</c:v>
                </c:pt>
                <c:pt idx="43">
                  <c:v>19900</c:v>
                </c:pt>
                <c:pt idx="44">
                  <c:v>19900</c:v>
                </c:pt>
                <c:pt idx="45">
                  <c:v>19900</c:v>
                </c:pt>
                <c:pt idx="46">
                  <c:v>19900</c:v>
                </c:pt>
                <c:pt idx="47">
                  <c:v>19900</c:v>
                </c:pt>
                <c:pt idx="48">
                  <c:v>19900</c:v>
                </c:pt>
                <c:pt idx="49">
                  <c:v>19900</c:v>
                </c:pt>
                <c:pt idx="50">
                  <c:v>19900</c:v>
                </c:pt>
                <c:pt idx="51">
                  <c:v>19900</c:v>
                </c:pt>
                <c:pt idx="52">
                  <c:v>19900</c:v>
                </c:pt>
                <c:pt idx="53">
                  <c:v>19900</c:v>
                </c:pt>
                <c:pt idx="54">
                  <c:v>19900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6F-432F-93C1-BFA63F82D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829576"/>
        <c:axId val="574828264"/>
      </c:lineChart>
      <c:dateAx>
        <c:axId val="574829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Reporting 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28264"/>
        <c:crosses val="autoZero"/>
        <c:auto val="1"/>
        <c:lblOffset val="100"/>
        <c:baseTimeUnit val="months"/>
      </c:dateAx>
      <c:valAx>
        <c:axId val="57482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TIN Load, lbs/day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2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5159507088640947"/>
          <c:y val="0.93287817455916588"/>
          <c:w val="0.84840496454371173"/>
          <c:h val="4.136058360352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TIN LOAD BY MONTH, Combined WWTP April- Oct (2015-2019) Cap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'Combined WWTP Apr - Oct'!$F$107:$F$138</c:f>
              <c:numCache>
                <c:formatCode>m/d/yyyy</c:formatCode>
                <c:ptCount val="32"/>
                <c:pt idx="0">
                  <c:v>42124</c:v>
                </c:pt>
                <c:pt idx="1">
                  <c:v>42155</c:v>
                </c:pt>
                <c:pt idx="2">
                  <c:v>42185</c:v>
                </c:pt>
                <c:pt idx="3">
                  <c:v>42216</c:v>
                </c:pt>
                <c:pt idx="4">
                  <c:v>42247</c:v>
                </c:pt>
                <c:pt idx="5">
                  <c:v>42277</c:v>
                </c:pt>
                <c:pt idx="6">
                  <c:v>42308</c:v>
                </c:pt>
                <c:pt idx="7">
                  <c:v>42490</c:v>
                </c:pt>
                <c:pt idx="8">
                  <c:v>42521</c:v>
                </c:pt>
                <c:pt idx="9">
                  <c:v>42551</c:v>
                </c:pt>
                <c:pt idx="10">
                  <c:v>42582</c:v>
                </c:pt>
                <c:pt idx="11">
                  <c:v>42613</c:v>
                </c:pt>
                <c:pt idx="12">
                  <c:v>42643</c:v>
                </c:pt>
                <c:pt idx="13">
                  <c:v>42674</c:v>
                </c:pt>
                <c:pt idx="14">
                  <c:v>42855</c:v>
                </c:pt>
                <c:pt idx="15">
                  <c:v>42886</c:v>
                </c:pt>
                <c:pt idx="16">
                  <c:v>42916</c:v>
                </c:pt>
                <c:pt idx="17">
                  <c:v>42947</c:v>
                </c:pt>
                <c:pt idx="18">
                  <c:v>42978</c:v>
                </c:pt>
                <c:pt idx="19">
                  <c:v>43008</c:v>
                </c:pt>
                <c:pt idx="20">
                  <c:v>43039</c:v>
                </c:pt>
                <c:pt idx="21">
                  <c:v>43220</c:v>
                </c:pt>
                <c:pt idx="22">
                  <c:v>43251</c:v>
                </c:pt>
                <c:pt idx="23">
                  <c:v>43281</c:v>
                </c:pt>
                <c:pt idx="24">
                  <c:v>43312</c:v>
                </c:pt>
                <c:pt idx="25">
                  <c:v>43343</c:v>
                </c:pt>
                <c:pt idx="26">
                  <c:v>43373</c:v>
                </c:pt>
                <c:pt idx="27">
                  <c:v>43404</c:v>
                </c:pt>
                <c:pt idx="28">
                  <c:v>43585</c:v>
                </c:pt>
                <c:pt idx="29">
                  <c:v>43616</c:v>
                </c:pt>
                <c:pt idx="30">
                  <c:v>43646</c:v>
                </c:pt>
                <c:pt idx="31">
                  <c:v>43677</c:v>
                </c:pt>
              </c:numCache>
            </c:numRef>
          </c:cat>
          <c:val>
            <c:numRef>
              <c:f>'Combined WWTP Apr - Oct'!$F$4:$F$74</c:f>
              <c:numCache>
                <c:formatCode>_(* #,##0_);_(* \(#,##0\);_(* "-"??_);_(@_)</c:formatCode>
                <c:ptCount val="71"/>
                <c:pt idx="0">
                  <c:v>16287.214356</c:v>
                </c:pt>
                <c:pt idx="1">
                  <c:v>16393.01643</c:v>
                </c:pt>
                <c:pt idx="2">
                  <c:v>21900.906719999995</c:v>
                </c:pt>
                <c:pt idx="3">
                  <c:v>19228.081836000001</c:v>
                </c:pt>
                <c:pt idx="4">
                  <c:v>18489.960144000001</c:v>
                </c:pt>
                <c:pt idx="5">
                  <c:v>14984.572242000002</c:v>
                </c:pt>
                <c:pt idx="6">
                  <c:v>21158.193023999997</c:v>
                </c:pt>
                <c:pt idx="7">
                  <c:v>15831.48006</c:v>
                </c:pt>
                <c:pt idx="8">
                  <c:v>18200.295264</c:v>
                </c:pt>
                <c:pt idx="9">
                  <c:v>15107.676480000002</c:v>
                </c:pt>
                <c:pt idx="10">
                  <c:v>17910.344321999997</c:v>
                </c:pt>
                <c:pt idx="11">
                  <c:v>18385.65927</c:v>
                </c:pt>
                <c:pt idx="12">
                  <c:v>19212.077375999997</c:v>
                </c:pt>
                <c:pt idx="13">
                  <c:v>20956.694454000004</c:v>
                </c:pt>
                <c:pt idx="14">
                  <c:v>19825.237512</c:v>
                </c:pt>
                <c:pt idx="15">
                  <c:v>21045.484595999998</c:v>
                </c:pt>
                <c:pt idx="16">
                  <c:v>16520.205600000001</c:v>
                </c:pt>
                <c:pt idx="17">
                  <c:v>19417.31727</c:v>
                </c:pt>
                <c:pt idx="18">
                  <c:v>18034.551108</c:v>
                </c:pt>
                <c:pt idx="19">
                  <c:v>18473.705483999998</c:v>
                </c:pt>
                <c:pt idx="20">
                  <c:v>18838.698912</c:v>
                </c:pt>
                <c:pt idx="21">
                  <c:v>18062.797019999998</c:v>
                </c:pt>
                <c:pt idx="22">
                  <c:v>15996.388548000001</c:v>
                </c:pt>
                <c:pt idx="23">
                  <c:v>14519.646432</c:v>
                </c:pt>
                <c:pt idx="24">
                  <c:v>16770.15957</c:v>
                </c:pt>
                <c:pt idx="25">
                  <c:v>16808.380956000005</c:v>
                </c:pt>
                <c:pt idx="26">
                  <c:v>18339.109560000001</c:v>
                </c:pt>
                <c:pt idx="27">
                  <c:v>18274.977461999999</c:v>
                </c:pt>
                <c:pt idx="28">
                  <c:v>16411.139249999997</c:v>
                </c:pt>
                <c:pt idx="29">
                  <c:v>15759.662652000001</c:v>
                </c:pt>
                <c:pt idx="30">
                  <c:v>15852.868824000001</c:v>
                </c:pt>
                <c:pt idx="31">
                  <c:v>16219.044864000001</c:v>
                </c:pt>
                <c:pt idx="32">
                  <c:v>19009.039241999995</c:v>
                </c:pt>
                <c:pt idx="33">
                  <c:v>14140.103039999998</c:v>
                </c:pt>
                <c:pt idx="34">
                  <c:v>15365.197332</c:v>
                </c:pt>
                <c:pt idx="35">
                  <c:v>16639.195716000002</c:v>
                </c:pt>
                <c:pt idx="36">
                  <c:v>19497.775751999998</c:v>
                </c:pt>
                <c:pt idx="37">
                  <c:v>20949.085872</c:v>
                </c:pt>
                <c:pt idx="38">
                  <c:v>24185.876567999996</c:v>
                </c:pt>
                <c:pt idx="39">
                  <c:v>17456.487807023997</c:v>
                </c:pt>
                <c:pt idx="40">
                  <c:v>20171.478804866998</c:v>
                </c:pt>
                <c:pt idx="41">
                  <c:v>18667.8198270906</c:v>
                </c:pt>
                <c:pt idx="42">
                  <c:v>17868.190626000003</c:v>
                </c:pt>
                <c:pt idx="43">
                  <c:v>19063.920595320003</c:v>
                </c:pt>
                <c:pt idx="44">
                  <c:v>25640.729061299993</c:v>
                </c:pt>
                <c:pt idx="45">
                  <c:v>14246.2094262552</c:v>
                </c:pt>
                <c:pt idx="46">
                  <c:v>13404.149852250001</c:v>
                </c:pt>
                <c:pt idx="47">
                  <c:v>16314.161629920001</c:v>
                </c:pt>
                <c:pt idx="48">
                  <c:v>20985.514992</c:v>
                </c:pt>
                <c:pt idx="49">
                  <c:v>13552.785061199998</c:v>
                </c:pt>
                <c:pt idx="50">
                  <c:v>14773.7538888</c:v>
                </c:pt>
                <c:pt idx="51">
                  <c:v>15011.446640999999</c:v>
                </c:pt>
                <c:pt idx="52">
                  <c:v>16586.994988800001</c:v>
                </c:pt>
                <c:pt idx="53">
                  <c:v>12430.182688026</c:v>
                </c:pt>
                <c:pt idx="54">
                  <c:v>15021.594781439402</c:v>
                </c:pt>
                <c:pt idx="55">
                  <c:v>15873.802997034602</c:v>
                </c:pt>
                <c:pt idx="56">
                  <c:v>16024.985636549998</c:v>
                </c:pt>
                <c:pt idx="57">
                  <c:v>15943.362494399998</c:v>
                </c:pt>
                <c:pt idx="58">
                  <c:v>16897.085196</c:v>
                </c:pt>
                <c:pt idx="59">
                  <c:v>22164.0994809</c:v>
                </c:pt>
                <c:pt idx="60">
                  <c:v>23176.930723200003</c:v>
                </c:pt>
                <c:pt idx="61">
                  <c:v>17534.073254099996</c:v>
                </c:pt>
                <c:pt idx="62">
                  <c:v>18696.221220959997</c:v>
                </c:pt>
                <c:pt idx="63">
                  <c:v>18949.749348000001</c:v>
                </c:pt>
                <c:pt idx="64">
                  <c:v>18354.769564739403</c:v>
                </c:pt>
                <c:pt idx="65">
                  <c:v>17694.561241860003</c:v>
                </c:pt>
                <c:pt idx="66">
                  <c:v>17442.711414720001</c:v>
                </c:pt>
                <c:pt idx="67">
                  <c:v>21306.700272330003</c:v>
                </c:pt>
                <c:pt idx="68">
                  <c:v>18553.380739919998</c:v>
                </c:pt>
                <c:pt idx="69">
                  <c:v>17026.238006489999</c:v>
                </c:pt>
                <c:pt idx="70">
                  <c:v>17871.057792900003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4-46C9-A1B6-5B974003A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4829576"/>
        <c:axId val="574828264"/>
      </c:barChart>
      <c:lineChart>
        <c:grouping val="standard"/>
        <c:varyColors val="0"/>
        <c:ser>
          <c:idx val="2"/>
          <c:order val="1"/>
          <c:tx>
            <c:v>99% UCL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'Combined WWTP Apr - Oct'!$F$107:$F$138</c:f>
              <c:numCache>
                <c:formatCode>m/d/yyyy</c:formatCode>
                <c:ptCount val="32"/>
                <c:pt idx="0">
                  <c:v>42124</c:v>
                </c:pt>
                <c:pt idx="1">
                  <c:v>42155</c:v>
                </c:pt>
                <c:pt idx="2">
                  <c:v>42185</c:v>
                </c:pt>
                <c:pt idx="3">
                  <c:v>42216</c:v>
                </c:pt>
                <c:pt idx="4">
                  <c:v>42247</c:v>
                </c:pt>
                <c:pt idx="5">
                  <c:v>42277</c:v>
                </c:pt>
                <c:pt idx="6">
                  <c:v>42308</c:v>
                </c:pt>
                <c:pt idx="7">
                  <c:v>42490</c:v>
                </c:pt>
                <c:pt idx="8">
                  <c:v>42521</c:v>
                </c:pt>
                <c:pt idx="9">
                  <c:v>42551</c:v>
                </c:pt>
                <c:pt idx="10">
                  <c:v>42582</c:v>
                </c:pt>
                <c:pt idx="11">
                  <c:v>42613</c:v>
                </c:pt>
                <c:pt idx="12">
                  <c:v>42643</c:v>
                </c:pt>
                <c:pt idx="13">
                  <c:v>42674</c:v>
                </c:pt>
                <c:pt idx="14">
                  <c:v>42855</c:v>
                </c:pt>
                <c:pt idx="15">
                  <c:v>42886</c:v>
                </c:pt>
                <c:pt idx="16">
                  <c:v>42916</c:v>
                </c:pt>
                <c:pt idx="17">
                  <c:v>42947</c:v>
                </c:pt>
                <c:pt idx="18">
                  <c:v>42978</c:v>
                </c:pt>
                <c:pt idx="19">
                  <c:v>43008</c:v>
                </c:pt>
                <c:pt idx="20">
                  <c:v>43039</c:v>
                </c:pt>
                <c:pt idx="21">
                  <c:v>43220</c:v>
                </c:pt>
                <c:pt idx="22">
                  <c:v>43251</c:v>
                </c:pt>
                <c:pt idx="23">
                  <c:v>43281</c:v>
                </c:pt>
                <c:pt idx="24">
                  <c:v>43312</c:v>
                </c:pt>
                <c:pt idx="25">
                  <c:v>43343</c:v>
                </c:pt>
                <c:pt idx="26">
                  <c:v>43373</c:v>
                </c:pt>
                <c:pt idx="27">
                  <c:v>43404</c:v>
                </c:pt>
                <c:pt idx="28">
                  <c:v>43585</c:v>
                </c:pt>
                <c:pt idx="29">
                  <c:v>43616</c:v>
                </c:pt>
                <c:pt idx="30">
                  <c:v>43646</c:v>
                </c:pt>
                <c:pt idx="31">
                  <c:v>43677</c:v>
                </c:pt>
              </c:numCache>
            </c:numRef>
          </c:cat>
          <c:val>
            <c:numRef>
              <c:f>'Combined WWTP Apr - Oct'!$G$107:$G$138</c:f>
              <c:numCache>
                <c:formatCode>#,##0</c:formatCode>
                <c:ptCount val="32"/>
                <c:pt idx="0">
                  <c:v>18900</c:v>
                </c:pt>
                <c:pt idx="1">
                  <c:v>18900</c:v>
                </c:pt>
                <c:pt idx="2">
                  <c:v>18900</c:v>
                </c:pt>
                <c:pt idx="3">
                  <c:v>18900</c:v>
                </c:pt>
                <c:pt idx="4">
                  <c:v>18900</c:v>
                </c:pt>
                <c:pt idx="5">
                  <c:v>18900</c:v>
                </c:pt>
                <c:pt idx="6">
                  <c:v>18900</c:v>
                </c:pt>
                <c:pt idx="7">
                  <c:v>18900</c:v>
                </c:pt>
                <c:pt idx="8">
                  <c:v>18900</c:v>
                </c:pt>
                <c:pt idx="9">
                  <c:v>18900</c:v>
                </c:pt>
                <c:pt idx="10">
                  <c:v>18900</c:v>
                </c:pt>
                <c:pt idx="11">
                  <c:v>18900</c:v>
                </c:pt>
                <c:pt idx="12">
                  <c:v>18900</c:v>
                </c:pt>
                <c:pt idx="13">
                  <c:v>18900</c:v>
                </c:pt>
                <c:pt idx="14">
                  <c:v>18900</c:v>
                </c:pt>
                <c:pt idx="15">
                  <c:v>18900</c:v>
                </c:pt>
                <c:pt idx="16">
                  <c:v>18900</c:v>
                </c:pt>
                <c:pt idx="17">
                  <c:v>18900</c:v>
                </c:pt>
                <c:pt idx="18">
                  <c:v>18900</c:v>
                </c:pt>
                <c:pt idx="19">
                  <c:v>18900</c:v>
                </c:pt>
                <c:pt idx="20">
                  <c:v>18900</c:v>
                </c:pt>
                <c:pt idx="21">
                  <c:v>18900</c:v>
                </c:pt>
                <c:pt idx="22">
                  <c:v>18900</c:v>
                </c:pt>
                <c:pt idx="23">
                  <c:v>18900</c:v>
                </c:pt>
                <c:pt idx="24">
                  <c:v>18900</c:v>
                </c:pt>
                <c:pt idx="25">
                  <c:v>18900</c:v>
                </c:pt>
                <c:pt idx="26">
                  <c:v>18900</c:v>
                </c:pt>
                <c:pt idx="27">
                  <c:v>18900</c:v>
                </c:pt>
                <c:pt idx="28">
                  <c:v>18900</c:v>
                </c:pt>
                <c:pt idx="29">
                  <c:v>18900</c:v>
                </c:pt>
                <c:pt idx="30">
                  <c:v>18900</c:v>
                </c:pt>
                <c:pt idx="31">
                  <c:v>18900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24-46C9-A1B6-5B974003A489}"/>
            </c:ext>
          </c:extLst>
        </c:ser>
        <c:ser>
          <c:idx val="6"/>
          <c:order val="2"/>
          <c:tx>
            <c:strRef>
              <c:f>'Combined WWTP'!$B$164</c:f>
              <c:strCache>
                <c:ptCount val="1"/>
                <c:pt idx="0">
                  <c:v>99% UCL*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'Combined WWTP Apr - Oct'!$F$107:$F$138</c:f>
              <c:numCache>
                <c:formatCode>m/d/yyyy</c:formatCode>
                <c:ptCount val="32"/>
                <c:pt idx="0">
                  <c:v>42124</c:v>
                </c:pt>
                <c:pt idx="1">
                  <c:v>42155</c:v>
                </c:pt>
                <c:pt idx="2">
                  <c:v>42185</c:v>
                </c:pt>
                <c:pt idx="3">
                  <c:v>42216</c:v>
                </c:pt>
                <c:pt idx="4">
                  <c:v>42247</c:v>
                </c:pt>
                <c:pt idx="5">
                  <c:v>42277</c:v>
                </c:pt>
                <c:pt idx="6">
                  <c:v>42308</c:v>
                </c:pt>
                <c:pt idx="7">
                  <c:v>42490</c:v>
                </c:pt>
                <c:pt idx="8">
                  <c:v>42521</c:v>
                </c:pt>
                <c:pt idx="9">
                  <c:v>42551</c:v>
                </c:pt>
                <c:pt idx="10">
                  <c:v>42582</c:v>
                </c:pt>
                <c:pt idx="11">
                  <c:v>42613</c:v>
                </c:pt>
                <c:pt idx="12">
                  <c:v>42643</c:v>
                </c:pt>
                <c:pt idx="13">
                  <c:v>42674</c:v>
                </c:pt>
                <c:pt idx="14">
                  <c:v>42855</c:v>
                </c:pt>
                <c:pt idx="15">
                  <c:v>42886</c:v>
                </c:pt>
                <c:pt idx="16">
                  <c:v>42916</c:v>
                </c:pt>
                <c:pt idx="17">
                  <c:v>42947</c:v>
                </c:pt>
                <c:pt idx="18">
                  <c:v>42978</c:v>
                </c:pt>
                <c:pt idx="19">
                  <c:v>43008</c:v>
                </c:pt>
                <c:pt idx="20">
                  <c:v>43039</c:v>
                </c:pt>
                <c:pt idx="21">
                  <c:v>43220</c:v>
                </c:pt>
                <c:pt idx="22">
                  <c:v>43251</c:v>
                </c:pt>
                <c:pt idx="23">
                  <c:v>43281</c:v>
                </c:pt>
                <c:pt idx="24">
                  <c:v>43312</c:v>
                </c:pt>
                <c:pt idx="25">
                  <c:v>43343</c:v>
                </c:pt>
                <c:pt idx="26">
                  <c:v>43373</c:v>
                </c:pt>
                <c:pt idx="27">
                  <c:v>43404</c:v>
                </c:pt>
                <c:pt idx="28">
                  <c:v>43585</c:v>
                </c:pt>
                <c:pt idx="29">
                  <c:v>43616</c:v>
                </c:pt>
                <c:pt idx="30">
                  <c:v>43646</c:v>
                </c:pt>
                <c:pt idx="31">
                  <c:v>43677</c:v>
                </c:pt>
              </c:numCache>
            </c:numRef>
          </c:cat>
          <c:val>
            <c:numRef>
              <c:f>'Combined WWTP Apr - Oct'!$H$107:$H$138</c:f>
              <c:numCache>
                <c:formatCode>#,##0</c:formatCode>
                <c:ptCount val="32"/>
                <c:pt idx="0">
                  <c:v>20300</c:v>
                </c:pt>
                <c:pt idx="1">
                  <c:v>20300</c:v>
                </c:pt>
                <c:pt idx="2">
                  <c:v>20300</c:v>
                </c:pt>
                <c:pt idx="3">
                  <c:v>20300</c:v>
                </c:pt>
                <c:pt idx="4">
                  <c:v>20300</c:v>
                </c:pt>
                <c:pt idx="5">
                  <c:v>20300</c:v>
                </c:pt>
                <c:pt idx="6">
                  <c:v>20300</c:v>
                </c:pt>
                <c:pt idx="7">
                  <c:v>20300</c:v>
                </c:pt>
                <c:pt idx="8">
                  <c:v>20300</c:v>
                </c:pt>
                <c:pt idx="9">
                  <c:v>20300</c:v>
                </c:pt>
                <c:pt idx="10">
                  <c:v>20300</c:v>
                </c:pt>
                <c:pt idx="11">
                  <c:v>20300</c:v>
                </c:pt>
                <c:pt idx="12">
                  <c:v>20300</c:v>
                </c:pt>
                <c:pt idx="13">
                  <c:v>20300</c:v>
                </c:pt>
                <c:pt idx="14">
                  <c:v>20300</c:v>
                </c:pt>
                <c:pt idx="15">
                  <c:v>20300</c:v>
                </c:pt>
                <c:pt idx="16">
                  <c:v>20300</c:v>
                </c:pt>
                <c:pt idx="17">
                  <c:v>20300</c:v>
                </c:pt>
                <c:pt idx="18">
                  <c:v>20300</c:v>
                </c:pt>
                <c:pt idx="19">
                  <c:v>20300</c:v>
                </c:pt>
                <c:pt idx="20">
                  <c:v>20300</c:v>
                </c:pt>
                <c:pt idx="21">
                  <c:v>20300</c:v>
                </c:pt>
                <c:pt idx="22">
                  <c:v>20300</c:v>
                </c:pt>
                <c:pt idx="23">
                  <c:v>20300</c:v>
                </c:pt>
                <c:pt idx="24">
                  <c:v>20300</c:v>
                </c:pt>
                <c:pt idx="25">
                  <c:v>20300</c:v>
                </c:pt>
                <c:pt idx="26">
                  <c:v>20300</c:v>
                </c:pt>
                <c:pt idx="27">
                  <c:v>20300</c:v>
                </c:pt>
                <c:pt idx="28">
                  <c:v>20300</c:v>
                </c:pt>
                <c:pt idx="29">
                  <c:v>20300</c:v>
                </c:pt>
                <c:pt idx="30">
                  <c:v>20300</c:v>
                </c:pt>
                <c:pt idx="31">
                  <c:v>20300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24-46C9-A1B6-5B974003A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829576"/>
        <c:axId val="574828264"/>
      </c:lineChart>
      <c:dateAx>
        <c:axId val="574829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Reporting 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28264"/>
        <c:crosses val="autoZero"/>
        <c:auto val="1"/>
        <c:lblOffset val="100"/>
        <c:baseTimeUnit val="months"/>
      </c:dateAx>
      <c:valAx>
        <c:axId val="57482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TIN Load, lbs/day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2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5159507088640947"/>
          <c:y val="0.93287817455916588"/>
          <c:w val="0.84840496454371173"/>
          <c:h val="4.136058360352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TIN LOAD BY MONTH, Combined WWTP July - Sept (2015-2019)</a:t>
            </a:r>
            <a:r>
              <a:rPr lang="en-US" baseline="0"/>
              <a:t> </a:t>
            </a:r>
            <a:r>
              <a:rPr lang="en-US"/>
              <a:t>Cap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'Combined WWTP July - Sept'!$F$67:$F$79</c:f>
              <c:numCache>
                <c:formatCode>m/d/yyyy</c:formatCode>
                <c:ptCount val="13"/>
                <c:pt idx="0">
                  <c:v>42216</c:v>
                </c:pt>
                <c:pt idx="1">
                  <c:v>42247</c:v>
                </c:pt>
                <c:pt idx="2">
                  <c:v>42277</c:v>
                </c:pt>
                <c:pt idx="3">
                  <c:v>42582</c:v>
                </c:pt>
                <c:pt idx="4">
                  <c:v>42613</c:v>
                </c:pt>
                <c:pt idx="5">
                  <c:v>42643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43312</c:v>
                </c:pt>
                <c:pt idx="10">
                  <c:v>43343</c:v>
                </c:pt>
                <c:pt idx="11">
                  <c:v>43373</c:v>
                </c:pt>
                <c:pt idx="12">
                  <c:v>43677</c:v>
                </c:pt>
              </c:numCache>
            </c:numRef>
          </c:cat>
          <c:val>
            <c:numRef>
              <c:f>'Combined WWTP Apr - Oct'!$F$4:$F$74</c:f>
              <c:numCache>
                <c:formatCode>_(* #,##0_);_(* \(#,##0\);_(* "-"??_);_(@_)</c:formatCode>
                <c:ptCount val="71"/>
                <c:pt idx="0">
                  <c:v>16287.214356</c:v>
                </c:pt>
                <c:pt idx="1">
                  <c:v>16393.01643</c:v>
                </c:pt>
                <c:pt idx="2">
                  <c:v>21900.906719999995</c:v>
                </c:pt>
                <c:pt idx="3">
                  <c:v>19228.081836000001</c:v>
                </c:pt>
                <c:pt idx="4">
                  <c:v>18489.960144000001</c:v>
                </c:pt>
                <c:pt idx="5">
                  <c:v>14984.572242000002</c:v>
                </c:pt>
                <c:pt idx="6">
                  <c:v>21158.193023999997</c:v>
                </c:pt>
                <c:pt idx="7">
                  <c:v>15831.48006</c:v>
                </c:pt>
                <c:pt idx="8">
                  <c:v>18200.295264</c:v>
                </c:pt>
                <c:pt idx="9">
                  <c:v>15107.676480000002</c:v>
                </c:pt>
                <c:pt idx="10">
                  <c:v>17910.344321999997</c:v>
                </c:pt>
                <c:pt idx="11">
                  <c:v>18385.65927</c:v>
                </c:pt>
                <c:pt idx="12">
                  <c:v>19212.077375999997</c:v>
                </c:pt>
                <c:pt idx="13">
                  <c:v>20956.694454000004</c:v>
                </c:pt>
                <c:pt idx="14">
                  <c:v>19825.237512</c:v>
                </c:pt>
                <c:pt idx="15">
                  <c:v>21045.484595999998</c:v>
                </c:pt>
                <c:pt idx="16">
                  <c:v>16520.205600000001</c:v>
                </c:pt>
                <c:pt idx="17">
                  <c:v>19417.31727</c:v>
                </c:pt>
                <c:pt idx="18">
                  <c:v>18034.551108</c:v>
                </c:pt>
                <c:pt idx="19">
                  <c:v>18473.705483999998</c:v>
                </c:pt>
                <c:pt idx="20">
                  <c:v>18838.698912</c:v>
                </c:pt>
                <c:pt idx="21">
                  <c:v>18062.797019999998</c:v>
                </c:pt>
                <c:pt idx="22">
                  <c:v>15996.388548000001</c:v>
                </c:pt>
                <c:pt idx="23">
                  <c:v>14519.646432</c:v>
                </c:pt>
                <c:pt idx="24">
                  <c:v>16770.15957</c:v>
                </c:pt>
                <c:pt idx="25">
                  <c:v>16808.380956000005</c:v>
                </c:pt>
                <c:pt idx="26">
                  <c:v>18339.109560000001</c:v>
                </c:pt>
                <c:pt idx="27">
                  <c:v>18274.977461999999</c:v>
                </c:pt>
                <c:pt idx="28">
                  <c:v>16411.139249999997</c:v>
                </c:pt>
                <c:pt idx="29">
                  <c:v>15759.662652000001</c:v>
                </c:pt>
                <c:pt idx="30">
                  <c:v>15852.868824000001</c:v>
                </c:pt>
                <c:pt idx="31">
                  <c:v>16219.044864000001</c:v>
                </c:pt>
                <c:pt idx="32">
                  <c:v>19009.039241999995</c:v>
                </c:pt>
                <c:pt idx="33">
                  <c:v>14140.103039999998</c:v>
                </c:pt>
                <c:pt idx="34">
                  <c:v>15365.197332</c:v>
                </c:pt>
                <c:pt idx="35">
                  <c:v>16639.195716000002</c:v>
                </c:pt>
                <c:pt idx="36">
                  <c:v>19497.775751999998</c:v>
                </c:pt>
                <c:pt idx="37">
                  <c:v>20949.085872</c:v>
                </c:pt>
                <c:pt idx="38">
                  <c:v>24185.876567999996</c:v>
                </c:pt>
                <c:pt idx="39">
                  <c:v>17456.487807023997</c:v>
                </c:pt>
                <c:pt idx="40">
                  <c:v>20171.478804866998</c:v>
                </c:pt>
                <c:pt idx="41">
                  <c:v>18667.8198270906</c:v>
                </c:pt>
                <c:pt idx="42">
                  <c:v>17868.190626000003</c:v>
                </c:pt>
                <c:pt idx="43">
                  <c:v>19063.920595320003</c:v>
                </c:pt>
                <c:pt idx="44">
                  <c:v>25640.729061299993</c:v>
                </c:pt>
                <c:pt idx="45">
                  <c:v>14246.2094262552</c:v>
                </c:pt>
                <c:pt idx="46">
                  <c:v>13404.149852250001</c:v>
                </c:pt>
                <c:pt idx="47">
                  <c:v>16314.161629920001</c:v>
                </c:pt>
                <c:pt idx="48">
                  <c:v>20985.514992</c:v>
                </c:pt>
                <c:pt idx="49">
                  <c:v>13552.785061199998</c:v>
                </c:pt>
                <c:pt idx="50">
                  <c:v>14773.7538888</c:v>
                </c:pt>
                <c:pt idx="51">
                  <c:v>15011.446640999999</c:v>
                </c:pt>
                <c:pt idx="52">
                  <c:v>16586.994988800001</c:v>
                </c:pt>
                <c:pt idx="53">
                  <c:v>12430.182688026</c:v>
                </c:pt>
                <c:pt idx="54">
                  <c:v>15021.594781439402</c:v>
                </c:pt>
                <c:pt idx="55">
                  <c:v>15873.802997034602</c:v>
                </c:pt>
                <c:pt idx="56">
                  <c:v>16024.985636549998</c:v>
                </c:pt>
                <c:pt idx="57">
                  <c:v>15943.362494399998</c:v>
                </c:pt>
                <c:pt idx="58">
                  <c:v>16897.085196</c:v>
                </c:pt>
                <c:pt idx="59">
                  <c:v>22164.0994809</c:v>
                </c:pt>
                <c:pt idx="60">
                  <c:v>23176.930723200003</c:v>
                </c:pt>
                <c:pt idx="61">
                  <c:v>17534.073254099996</c:v>
                </c:pt>
                <c:pt idx="62">
                  <c:v>18696.221220959997</c:v>
                </c:pt>
                <c:pt idx="63">
                  <c:v>18949.749348000001</c:v>
                </c:pt>
                <c:pt idx="64">
                  <c:v>18354.769564739403</c:v>
                </c:pt>
                <c:pt idx="65">
                  <c:v>17694.561241860003</c:v>
                </c:pt>
                <c:pt idx="66">
                  <c:v>17442.711414720001</c:v>
                </c:pt>
                <c:pt idx="67">
                  <c:v>21306.700272330003</c:v>
                </c:pt>
                <c:pt idx="68">
                  <c:v>18553.380739919998</c:v>
                </c:pt>
                <c:pt idx="69">
                  <c:v>17026.238006489999</c:v>
                </c:pt>
                <c:pt idx="70">
                  <c:v>17871.057792900003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E-4CE4-8D58-E6CA6BB88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4829576"/>
        <c:axId val="574828264"/>
      </c:barChart>
      <c:lineChart>
        <c:grouping val="standard"/>
        <c:varyColors val="0"/>
        <c:ser>
          <c:idx val="2"/>
          <c:order val="1"/>
          <c:tx>
            <c:v>99% UCL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'Combined WWTP July - Sept'!$F$67:$F$79</c:f>
              <c:numCache>
                <c:formatCode>m/d/yyyy</c:formatCode>
                <c:ptCount val="13"/>
                <c:pt idx="0">
                  <c:v>42216</c:v>
                </c:pt>
                <c:pt idx="1">
                  <c:v>42247</c:v>
                </c:pt>
                <c:pt idx="2">
                  <c:v>42277</c:v>
                </c:pt>
                <c:pt idx="3">
                  <c:v>42582</c:v>
                </c:pt>
                <c:pt idx="4">
                  <c:v>42613</c:v>
                </c:pt>
                <c:pt idx="5">
                  <c:v>42643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43312</c:v>
                </c:pt>
                <c:pt idx="10">
                  <c:v>43343</c:v>
                </c:pt>
                <c:pt idx="11">
                  <c:v>43373</c:v>
                </c:pt>
                <c:pt idx="12">
                  <c:v>43677</c:v>
                </c:pt>
              </c:numCache>
            </c:numRef>
          </c:cat>
          <c:val>
            <c:numRef>
              <c:f>'Combined WWTP July - Sept'!$G$67:$G$79</c:f>
              <c:numCache>
                <c:formatCode>#,##0</c:formatCode>
                <c:ptCount val="13"/>
                <c:pt idx="0">
                  <c:v>19600</c:v>
                </c:pt>
                <c:pt idx="1">
                  <c:v>19600</c:v>
                </c:pt>
                <c:pt idx="2">
                  <c:v>19600</c:v>
                </c:pt>
                <c:pt idx="3">
                  <c:v>19600</c:v>
                </c:pt>
                <c:pt idx="4">
                  <c:v>19600</c:v>
                </c:pt>
                <c:pt idx="5">
                  <c:v>19600</c:v>
                </c:pt>
                <c:pt idx="6">
                  <c:v>19600</c:v>
                </c:pt>
                <c:pt idx="7">
                  <c:v>19600</c:v>
                </c:pt>
                <c:pt idx="8">
                  <c:v>19600</c:v>
                </c:pt>
                <c:pt idx="9">
                  <c:v>19600</c:v>
                </c:pt>
                <c:pt idx="10">
                  <c:v>19600</c:v>
                </c:pt>
                <c:pt idx="11">
                  <c:v>19600</c:v>
                </c:pt>
                <c:pt idx="12">
                  <c:v>19600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DE-4CE4-8D58-E6CA6BB886C9}"/>
            </c:ext>
          </c:extLst>
        </c:ser>
        <c:ser>
          <c:idx val="6"/>
          <c:order val="2"/>
          <c:tx>
            <c:strRef>
              <c:f>'Combined WWTP July - Sept'!$B$64</c:f>
              <c:strCache>
                <c:ptCount val="1"/>
                <c:pt idx="0">
                  <c:v>99% UCL*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'Combined WWTP July - Sept'!$F$67:$F$79</c:f>
              <c:numCache>
                <c:formatCode>m/d/yyyy</c:formatCode>
                <c:ptCount val="13"/>
                <c:pt idx="0">
                  <c:v>42216</c:v>
                </c:pt>
                <c:pt idx="1">
                  <c:v>42247</c:v>
                </c:pt>
                <c:pt idx="2">
                  <c:v>42277</c:v>
                </c:pt>
                <c:pt idx="3">
                  <c:v>42582</c:v>
                </c:pt>
                <c:pt idx="4">
                  <c:v>42613</c:v>
                </c:pt>
                <c:pt idx="5">
                  <c:v>42643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43312</c:v>
                </c:pt>
                <c:pt idx="10">
                  <c:v>43343</c:v>
                </c:pt>
                <c:pt idx="11">
                  <c:v>43373</c:v>
                </c:pt>
                <c:pt idx="12">
                  <c:v>43677</c:v>
                </c:pt>
              </c:numCache>
            </c:numRef>
          </c:cat>
          <c:val>
            <c:numRef>
              <c:f>'Combined WWTP July - Sept'!$H$67:$H$79</c:f>
              <c:numCache>
                <c:formatCode>_(* #,##0_);_(* \(#,##0\);_(* "-"??_);_(@_)</c:formatCode>
                <c:ptCount val="13"/>
                <c:pt idx="0">
                  <c:v>22400</c:v>
                </c:pt>
                <c:pt idx="1">
                  <c:v>22400</c:v>
                </c:pt>
                <c:pt idx="2">
                  <c:v>22400</c:v>
                </c:pt>
                <c:pt idx="3">
                  <c:v>22400</c:v>
                </c:pt>
                <c:pt idx="4">
                  <c:v>22400</c:v>
                </c:pt>
                <c:pt idx="5">
                  <c:v>22400</c:v>
                </c:pt>
                <c:pt idx="6">
                  <c:v>22400</c:v>
                </c:pt>
                <c:pt idx="7">
                  <c:v>22400</c:v>
                </c:pt>
                <c:pt idx="8">
                  <c:v>22400</c:v>
                </c:pt>
                <c:pt idx="9">
                  <c:v>22400</c:v>
                </c:pt>
                <c:pt idx="10">
                  <c:v>22400</c:v>
                </c:pt>
                <c:pt idx="11">
                  <c:v>22400</c:v>
                </c:pt>
                <c:pt idx="12">
                  <c:v>22400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DE-4CE4-8D58-E6CA6BB88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829576"/>
        <c:axId val="574828264"/>
      </c:lineChart>
      <c:dateAx>
        <c:axId val="574829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Reporting 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28264"/>
        <c:crosses val="autoZero"/>
        <c:auto val="1"/>
        <c:lblOffset val="100"/>
        <c:baseTimeUnit val="months"/>
      </c:dateAx>
      <c:valAx>
        <c:axId val="57482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TIN Load, lbs/day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2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5159507088640947"/>
          <c:y val="0.93287817455916588"/>
          <c:w val="0.84840496454371173"/>
          <c:h val="4.136058360352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0</xdr:rowOff>
    </xdr:from>
    <xdr:to>
      <xdr:col>18</xdr:col>
      <xdr:colOff>314325</xdr:colOff>
      <xdr:row>30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33</xdr:row>
      <xdr:rowOff>9525</xdr:rowOff>
    </xdr:from>
    <xdr:to>
      <xdr:col>18</xdr:col>
      <xdr:colOff>285750</xdr:colOff>
      <xdr:row>62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65</xdr:row>
      <xdr:rowOff>47625</xdr:rowOff>
    </xdr:from>
    <xdr:to>
      <xdr:col>18</xdr:col>
      <xdr:colOff>285750</xdr:colOff>
      <xdr:row>95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0</xdr:rowOff>
    </xdr:from>
    <xdr:to>
      <xdr:col>18</xdr:col>
      <xdr:colOff>314325</xdr:colOff>
      <xdr:row>30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33</xdr:row>
      <xdr:rowOff>9525</xdr:rowOff>
    </xdr:from>
    <xdr:to>
      <xdr:col>18</xdr:col>
      <xdr:colOff>285750</xdr:colOff>
      <xdr:row>62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65</xdr:row>
      <xdr:rowOff>47625</xdr:rowOff>
    </xdr:from>
    <xdr:to>
      <xdr:col>18</xdr:col>
      <xdr:colOff>285750</xdr:colOff>
      <xdr:row>95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ecy.wa.gov/sites/WQ/pwg/permitWritingTools/PermitCalcAug2018V1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Input 1 - Flows &amp; RW"/>
      <sheetName val="Input 2- Reasonable Potential"/>
      <sheetName val="WQ Criteria"/>
      <sheetName val="LimitCalc"/>
      <sheetName val="Fecal,DO Dilution"/>
      <sheetName val="NH3-fresh"/>
      <sheetName val="NH3-marine"/>
      <sheetName val="NH3-marine horiz"/>
      <sheetName val="Temp-fresh"/>
      <sheetName val="Temp-marine"/>
      <sheetName val="pHmix-fresh "/>
      <sheetName val="pHmix-fresh (old)"/>
      <sheetName val="pHmix-marine"/>
      <sheetName val="DOsag-fresh"/>
      <sheetName val="DOsag-marine"/>
      <sheetName val="RiverPlume6"/>
      <sheetName val="Perform. Limit"/>
      <sheetName val="Norm"/>
      <sheetName val="DF&amp;Conc@mix"/>
      <sheetName val="farfield"/>
      <sheetName val="Version Notes."/>
    </sheetNames>
    <sheetDataSet>
      <sheetData sheetId="0" refreshError="1"/>
      <sheetData sheetId="1">
        <row r="7">
          <cell r="C7" t="str">
            <v>Freshwater</v>
          </cell>
        </row>
        <row r="10">
          <cell r="E10" t="str">
            <v>Flow Data</v>
          </cell>
        </row>
        <row r="17">
          <cell r="F17" t="e">
            <v>#DIV/0!</v>
          </cell>
        </row>
        <row r="18">
          <cell r="F18" t="e">
            <v>#DIV/0!</v>
          </cell>
        </row>
        <row r="19">
          <cell r="F19" t="e">
            <v>#DIV/0!</v>
          </cell>
        </row>
        <row r="20">
          <cell r="F20" t="e">
            <v>#DIV/0!</v>
          </cell>
        </row>
        <row r="21">
          <cell r="F21" t="e">
            <v>#DIV/0!</v>
          </cell>
        </row>
        <row r="35">
          <cell r="C35" t="str">
            <v>N</v>
          </cell>
          <cell r="D35" t="str">
            <v>N</v>
          </cell>
          <cell r="E35" t="str">
            <v>N</v>
          </cell>
        </row>
      </sheetData>
      <sheetData sheetId="2" refreshError="1"/>
      <sheetData sheetId="3">
        <row r="6">
          <cell r="P6">
            <v>0</v>
          </cell>
        </row>
        <row r="7">
          <cell r="P7">
            <v>0</v>
          </cell>
        </row>
        <row r="12">
          <cell r="C12" t="str">
            <v>AMMONIA  unionized -see seperate sprdshts for FW criteria</v>
          </cell>
          <cell r="D12" t="str">
            <v>N</v>
          </cell>
          <cell r="E12" t="str">
            <v>N</v>
          </cell>
          <cell r="H12" t="str">
            <v>233</v>
          </cell>
          <cell r="I12" t="str">
            <v>35</v>
          </cell>
        </row>
        <row r="13">
          <cell r="A13" t="str">
            <v/>
          </cell>
          <cell r="C13" t="str">
            <v>ACENAPTHENE  83329   1B</v>
          </cell>
          <cell r="D13" t="str">
            <v>Y</v>
          </cell>
          <cell r="E13" t="str">
            <v>N</v>
          </cell>
          <cell r="J13">
            <v>30</v>
          </cell>
          <cell r="K13">
            <v>30</v>
          </cell>
          <cell r="L13">
            <v>20</v>
          </cell>
        </row>
        <row r="14">
          <cell r="A14" t="str">
            <v/>
          </cell>
          <cell r="C14" t="str">
            <v>ACROLEIN 107028  1V</v>
          </cell>
          <cell r="D14" t="str">
            <v>Y</v>
          </cell>
          <cell r="E14" t="str">
            <v>N</v>
          </cell>
          <cell r="J14">
            <v>1</v>
          </cell>
          <cell r="K14">
            <v>1.1000000000000001</v>
          </cell>
        </row>
        <row r="15">
          <cell r="A15" t="str">
            <v/>
          </cell>
          <cell r="C15" t="str">
            <v>ACRYLONITRILE 107131  2V</v>
          </cell>
          <cell r="D15" t="str">
            <v>Y</v>
          </cell>
          <cell r="E15" t="str">
            <v>Y</v>
          </cell>
          <cell r="J15">
            <v>1.9E-2</v>
          </cell>
          <cell r="K15">
            <v>2.8000000000000001E-2</v>
          </cell>
        </row>
        <row r="16">
          <cell r="A16" t="str">
            <v/>
          </cell>
          <cell r="C16" t="str">
            <v>ALKALINITY</v>
          </cell>
          <cell r="D16" t="str">
            <v>N</v>
          </cell>
          <cell r="E16" t="str">
            <v>N</v>
          </cell>
          <cell r="G16">
            <v>20000</v>
          </cell>
        </row>
        <row r="17">
          <cell r="A17" t="str">
            <v/>
          </cell>
          <cell r="C17" t="str">
            <v>ALDRIN  309002  1P</v>
          </cell>
          <cell r="D17" t="str">
            <v>Y</v>
          </cell>
          <cell r="E17" t="str">
            <v>Y</v>
          </cell>
          <cell r="F17">
            <v>2.5</v>
          </cell>
          <cell r="G17">
            <v>1.9E-3</v>
          </cell>
          <cell r="H17">
            <v>0.71</v>
          </cell>
          <cell r="I17">
            <v>1.9E-3</v>
          </cell>
          <cell r="J17">
            <v>4.1000000000000003E-8</v>
          </cell>
          <cell r="K17">
            <v>4.1000000000000003E-8</v>
          </cell>
        </row>
        <row r="18">
          <cell r="A18" t="str">
            <v/>
          </cell>
          <cell r="C18" t="str">
            <v>ALUMINUM, total recoverable, pH 6.5-9.0  7429905</v>
          </cell>
          <cell r="D18" t="str">
            <v>N</v>
          </cell>
          <cell r="E18" t="str">
            <v>N</v>
          </cell>
          <cell r="F18">
            <v>750</v>
          </cell>
          <cell r="G18">
            <v>87</v>
          </cell>
        </row>
        <row r="19">
          <cell r="A19" t="str">
            <v/>
          </cell>
          <cell r="C19" t="str">
            <v>ANTHRACENE  120127   3B</v>
          </cell>
          <cell r="D19" t="str">
            <v>Y</v>
          </cell>
          <cell r="E19" t="str">
            <v>N</v>
          </cell>
          <cell r="J19">
            <v>100</v>
          </cell>
          <cell r="K19">
            <v>100</v>
          </cell>
        </row>
        <row r="20">
          <cell r="A20" t="str">
            <v/>
          </cell>
          <cell r="C20" t="str">
            <v>ANTIMONY (INORGANIC)  7440360  1M</v>
          </cell>
          <cell r="D20" t="str">
            <v>Y</v>
          </cell>
          <cell r="E20" t="str">
            <v>N</v>
          </cell>
          <cell r="J20">
            <v>6</v>
          </cell>
          <cell r="K20">
            <v>90</v>
          </cell>
        </row>
        <row r="21">
          <cell r="A21" t="str">
            <v/>
          </cell>
          <cell r="C21" t="str">
            <v>ARSENIC (dissolved)  7440382  2M</v>
          </cell>
          <cell r="D21" t="str">
            <v>Y</v>
          </cell>
          <cell r="E21" t="str">
            <v>Y</v>
          </cell>
          <cell r="F21">
            <v>360</v>
          </cell>
          <cell r="G21">
            <v>190</v>
          </cell>
          <cell r="H21">
            <v>69</v>
          </cell>
          <cell r="I21">
            <v>36</v>
          </cell>
          <cell r="M21">
            <v>1</v>
          </cell>
          <cell r="N21">
            <v>1</v>
          </cell>
          <cell r="O21">
            <v>1</v>
          </cell>
        </row>
        <row r="22">
          <cell r="A22" t="str">
            <v/>
          </cell>
          <cell r="C22" t="str">
            <v>ARSENIC  (inorganic)</v>
          </cell>
          <cell r="D22" t="str">
            <v>Y</v>
          </cell>
          <cell r="E22" t="str">
            <v>Y</v>
          </cell>
          <cell r="J22">
            <v>1.7999999999999999E-2</v>
          </cell>
          <cell r="K22">
            <v>0.14000000000000001</v>
          </cell>
        </row>
        <row r="23">
          <cell r="A23" t="str">
            <v/>
          </cell>
          <cell r="C23" t="str">
            <v>ASBESTOS 1332214</v>
          </cell>
          <cell r="D23" t="str">
            <v>Y</v>
          </cell>
          <cell r="E23" t="str">
            <v>Y</v>
          </cell>
          <cell r="J23" t="str">
            <v>7,000,000 fibers/L</v>
          </cell>
        </row>
        <row r="24">
          <cell r="A24" t="str">
            <v/>
          </cell>
          <cell r="C24" t="str">
            <v>ATRAZINE</v>
          </cell>
          <cell r="F24">
            <v>350</v>
          </cell>
          <cell r="G24">
            <v>12</v>
          </cell>
          <cell r="H24">
            <v>760</v>
          </cell>
          <cell r="I24">
            <v>26</v>
          </cell>
        </row>
        <row r="25">
          <cell r="A25" t="str">
            <v/>
          </cell>
          <cell r="C25" t="str">
            <v>BACTERIA</v>
          </cell>
          <cell r="D25" t="str">
            <v>N</v>
          </cell>
          <cell r="E25" t="str">
            <v>N</v>
          </cell>
          <cell r="F25" t="str">
            <v xml:space="preserve"> see document</v>
          </cell>
        </row>
        <row r="26">
          <cell r="A26" t="str">
            <v/>
          </cell>
          <cell r="C26" t="str">
            <v>BENZENE 71432  3V</v>
          </cell>
          <cell r="D26" t="str">
            <v>Y</v>
          </cell>
          <cell r="E26" t="str">
            <v>Y</v>
          </cell>
          <cell r="J26">
            <v>0.44</v>
          </cell>
          <cell r="K26">
            <v>1.6</v>
          </cell>
        </row>
        <row r="27">
          <cell r="A27" t="str">
            <v/>
          </cell>
          <cell r="C27" t="str">
            <v>BENZIDINE 92875  4B</v>
          </cell>
          <cell r="D27" t="str">
            <v>Y</v>
          </cell>
          <cell r="E27" t="str">
            <v>Y</v>
          </cell>
          <cell r="J27">
            <v>2.0000000000000002E-5</v>
          </cell>
          <cell r="K27">
            <v>2.3E-5</v>
          </cell>
        </row>
        <row r="28">
          <cell r="A28" t="str">
            <v/>
          </cell>
          <cell r="C28" t="str">
            <v>BENZO(a)ANTHRACENE  56553  5B</v>
          </cell>
          <cell r="D28" t="str">
            <v>Y</v>
          </cell>
          <cell r="E28" t="str">
            <v>Y</v>
          </cell>
          <cell r="J28">
            <v>1.6000000000000001E-4</v>
          </cell>
          <cell r="K28">
            <v>1.6000000000000001E-4</v>
          </cell>
        </row>
        <row r="29">
          <cell r="A29" t="str">
            <v/>
          </cell>
          <cell r="C29" t="str">
            <v>BENZO(a)PYRENE  50328  6B</v>
          </cell>
          <cell r="D29" t="str">
            <v>Y</v>
          </cell>
          <cell r="E29" t="str">
            <v>Y</v>
          </cell>
          <cell r="J29">
            <v>1.5999999999999999E-5</v>
          </cell>
          <cell r="K29">
            <v>1.5999999999999999E-5</v>
          </cell>
        </row>
        <row r="30">
          <cell r="A30" t="str">
            <v/>
          </cell>
          <cell r="C30" t="str">
            <v>BENZO(b)FLUORANTHENE  205992  7B</v>
          </cell>
          <cell r="D30" t="str">
            <v>Y</v>
          </cell>
          <cell r="E30" t="str">
            <v>Y</v>
          </cell>
          <cell r="J30">
            <v>1.6000000000000001E-4</v>
          </cell>
          <cell r="K30">
            <v>1.6000000000000001E-4</v>
          </cell>
        </row>
        <row r="31">
          <cell r="A31" t="str">
            <v/>
          </cell>
          <cell r="C31" t="str">
            <v>BENZO(k) FLUORANTHENE   207089  9B</v>
          </cell>
          <cell r="D31" t="str">
            <v>Y</v>
          </cell>
          <cell r="E31" t="str">
            <v>Y</v>
          </cell>
          <cell r="J31">
            <v>1.6000000000000001E-3</v>
          </cell>
          <cell r="K31">
            <v>1.6000000000000001E-3</v>
          </cell>
        </row>
        <row r="32">
          <cell r="A32" t="str">
            <v/>
          </cell>
          <cell r="C32" t="str">
            <v>BERYLLIUM  7440417  3M</v>
          </cell>
          <cell r="D32" t="str">
            <v>Y</v>
          </cell>
          <cell r="E32" t="str">
            <v>Y</v>
          </cell>
        </row>
        <row r="33">
          <cell r="A33" t="str">
            <v/>
          </cell>
          <cell r="C33" t="str">
            <v>BHC - ALPHA  319846   2P</v>
          </cell>
          <cell r="D33" t="str">
            <v>Y</v>
          </cell>
          <cell r="E33" t="str">
            <v>Y</v>
          </cell>
          <cell r="G33" t="str">
            <v>See Hexachlorocyclohexane-Alpha</v>
          </cell>
          <cell r="J33">
            <v>4.8000000000000001E-5</v>
          </cell>
          <cell r="K33">
            <v>4.8000000000000001E-5</v>
          </cell>
        </row>
        <row r="34">
          <cell r="A34" t="str">
            <v/>
          </cell>
          <cell r="C34" t="str">
            <v>BHC - BETA  319857   3P</v>
          </cell>
          <cell r="D34" t="str">
            <v>Y</v>
          </cell>
          <cell r="E34" t="str">
            <v>Y</v>
          </cell>
          <cell r="G34" t="str">
            <v>See Hexachlorocyclohexane-Beta</v>
          </cell>
          <cell r="J34">
            <v>1.2999999999999999E-3</v>
          </cell>
          <cell r="K34">
            <v>1.4E-3</v>
          </cell>
        </row>
        <row r="35">
          <cell r="A35" t="str">
            <v/>
          </cell>
          <cell r="C35" t="str">
            <v>BHC - GAMMA  58899   4P (Lindane)</v>
          </cell>
          <cell r="D35" t="str">
            <v>Y</v>
          </cell>
          <cell r="E35" t="str">
            <v>Y</v>
          </cell>
          <cell r="G35" t="str">
            <v>See  Hexachlorocyclohexane-Gamma (lindane)</v>
          </cell>
          <cell r="J35">
            <v>0.43</v>
          </cell>
          <cell r="K35">
            <v>0.43</v>
          </cell>
        </row>
        <row r="36">
          <cell r="A36" t="str">
            <v/>
          </cell>
          <cell r="C36" t="str">
            <v>BHC - DELTA  319868  5P</v>
          </cell>
          <cell r="D36" t="str">
            <v>Y</v>
          </cell>
          <cell r="E36" t="str">
            <v>Y</v>
          </cell>
        </row>
        <row r="37">
          <cell r="A37" t="str">
            <v/>
          </cell>
          <cell r="C37" t="str">
            <v>BIS(2-CHLOROETHYL)ETHER  111444   11B</v>
          </cell>
          <cell r="D37" t="str">
            <v>Y</v>
          </cell>
          <cell r="E37" t="str">
            <v>Y</v>
          </cell>
          <cell r="J37">
            <v>0.02</v>
          </cell>
          <cell r="K37">
            <v>0.06</v>
          </cell>
        </row>
        <row r="38">
          <cell r="A38" t="str">
            <v/>
          </cell>
          <cell r="C38" t="str">
            <v>BIS(2 CHLORO-1-METHYLETHEYL) ETHER  108601  14B</v>
          </cell>
          <cell r="D38" t="str">
            <v>Y</v>
          </cell>
          <cell r="E38" t="str">
            <v>N</v>
          </cell>
          <cell r="J38">
            <v>400</v>
          </cell>
          <cell r="K38">
            <v>900</v>
          </cell>
        </row>
        <row r="39">
          <cell r="A39" t="str">
            <v/>
          </cell>
          <cell r="C39" t="str">
            <v>BIS(2-ETHYLHEXYL) PHTHALATE  117817  13B</v>
          </cell>
          <cell r="D39" t="str">
            <v>Y</v>
          </cell>
          <cell r="E39" t="str">
            <v>Y</v>
          </cell>
          <cell r="J39">
            <v>4.4999999999999998E-2</v>
          </cell>
          <cell r="K39">
            <v>4.5999999999999999E-2</v>
          </cell>
        </row>
        <row r="40">
          <cell r="A40" t="str">
            <v/>
          </cell>
          <cell r="C40" t="str">
            <v>BROMOFORM  75252  5V</v>
          </cell>
          <cell r="D40" t="str">
            <v>Y</v>
          </cell>
          <cell r="E40" t="str">
            <v>Y</v>
          </cell>
          <cell r="J40">
            <v>4.5999999999999996</v>
          </cell>
          <cell r="K40">
            <v>12</v>
          </cell>
        </row>
        <row r="41">
          <cell r="A41" t="str">
            <v/>
          </cell>
          <cell r="C41" t="str">
            <v>BUTYLBENZYL PHTHALATE 85687 15B</v>
          </cell>
          <cell r="D41" t="str">
            <v>Y</v>
          </cell>
          <cell r="E41" t="str">
            <v>N</v>
          </cell>
          <cell r="J41">
            <v>1.2999999999999999E-2</v>
          </cell>
          <cell r="K41">
            <v>1.2999999999999999E-2</v>
          </cell>
        </row>
        <row r="42">
          <cell r="A42" t="str">
            <v/>
          </cell>
          <cell r="C42" t="str">
            <v>CADMIUM - 7440439  4M        Hardness dependent</v>
          </cell>
          <cell r="D42" t="str">
            <v>Y</v>
          </cell>
          <cell r="E42" t="str">
            <v>N</v>
          </cell>
          <cell r="F42" t="e">
            <v>#NUM!</v>
          </cell>
          <cell r="G42" t="e">
            <v>#NUM!</v>
          </cell>
          <cell r="H42">
            <v>42</v>
          </cell>
          <cell r="I42">
            <v>9.3000000000000007</v>
          </cell>
          <cell r="M42">
            <v>0.94299999999999995</v>
          </cell>
          <cell r="N42">
            <v>0.94299999999999995</v>
          </cell>
          <cell r="O42">
            <v>0.99399999999999999</v>
          </cell>
          <cell r="P42">
            <v>0.99399999999999999</v>
          </cell>
        </row>
        <row r="43">
          <cell r="A43" t="str">
            <v/>
          </cell>
          <cell r="C43" t="str">
            <v>CARBON TETRACHLORIDE 56235   6V</v>
          </cell>
          <cell r="D43" t="str">
            <v>Y</v>
          </cell>
          <cell r="E43" t="str">
            <v>Y</v>
          </cell>
          <cell r="J43">
            <v>0.2</v>
          </cell>
          <cell r="K43">
            <v>0.35</v>
          </cell>
        </row>
        <row r="44">
          <cell r="A44" t="str">
            <v/>
          </cell>
          <cell r="C44" t="str">
            <v>CHLOROBENZENE  108907  7V</v>
          </cell>
          <cell r="D44" t="str">
            <v>Y</v>
          </cell>
          <cell r="E44" t="str">
            <v>N</v>
          </cell>
          <cell r="J44">
            <v>100</v>
          </cell>
          <cell r="K44">
            <v>200</v>
          </cell>
          <cell r="L44">
            <v>20</v>
          </cell>
        </row>
        <row r="45">
          <cell r="A45" t="str">
            <v/>
          </cell>
          <cell r="C45" t="str">
            <v>CHLORDANE 57749  6P</v>
          </cell>
          <cell r="D45" t="str">
            <v>Y</v>
          </cell>
          <cell r="E45" t="str">
            <v>Y</v>
          </cell>
          <cell r="F45">
            <v>2.4</v>
          </cell>
          <cell r="G45">
            <v>4.2999999999999997E-2</v>
          </cell>
          <cell r="H45" t="str">
            <v xml:space="preserve"> 0.09</v>
          </cell>
          <cell r="I45" t="str">
            <v>0.004</v>
          </cell>
          <cell r="J45">
            <v>2.1999999999999999E-5</v>
          </cell>
          <cell r="K45">
            <v>2.1999999999999999E-5</v>
          </cell>
        </row>
        <row r="46">
          <cell r="A46" t="str">
            <v/>
          </cell>
          <cell r="C46" t="str">
            <v>CHLORODIBROMOMETHANE  124481  8V</v>
          </cell>
          <cell r="D46" t="str">
            <v>Y</v>
          </cell>
          <cell r="E46" t="str">
            <v>Y</v>
          </cell>
          <cell r="J46">
            <v>0.6</v>
          </cell>
          <cell r="K46">
            <v>2.2000000000000002</v>
          </cell>
        </row>
        <row r="47">
          <cell r="A47" t="str">
            <v/>
          </cell>
          <cell r="C47" t="str">
            <v>CHLORIDE (dissolved) in mg/L  16887006</v>
          </cell>
          <cell r="D47" t="str">
            <v>N</v>
          </cell>
          <cell r="E47" t="str">
            <v>N</v>
          </cell>
          <cell r="F47">
            <v>860</v>
          </cell>
          <cell r="G47">
            <v>230</v>
          </cell>
        </row>
        <row r="48">
          <cell r="A48" t="str">
            <v/>
          </cell>
          <cell r="C48" t="str">
            <v>2-CHLORONAPTHALENE  91587  16B</v>
          </cell>
          <cell r="D48" t="str">
            <v>Y</v>
          </cell>
          <cell r="E48" t="str">
            <v>N</v>
          </cell>
          <cell r="J48">
            <v>100</v>
          </cell>
          <cell r="K48">
            <v>100</v>
          </cell>
        </row>
        <row r="49">
          <cell r="A49" t="str">
            <v/>
          </cell>
          <cell r="C49" t="str">
            <v>CHLORINE (Total Residual)  7782505</v>
          </cell>
          <cell r="D49" t="str">
            <v>N</v>
          </cell>
          <cell r="E49" t="str">
            <v>N</v>
          </cell>
          <cell r="F49">
            <v>19</v>
          </cell>
          <cell r="G49">
            <v>11</v>
          </cell>
          <cell r="H49">
            <v>13</v>
          </cell>
          <cell r="I49">
            <v>7.5</v>
          </cell>
        </row>
        <row r="50">
          <cell r="A50" t="str">
            <v/>
          </cell>
          <cell r="C50" t="str">
            <v>CHLOROETHYL ETHER (BIS - 2) 111444</v>
          </cell>
          <cell r="D50" t="str">
            <v>Y</v>
          </cell>
          <cell r="E50" t="str">
            <v>Y</v>
          </cell>
          <cell r="G50" t="str">
            <v xml:space="preserve">See Bis(2-Chloroethyl)Ether </v>
          </cell>
          <cell r="J50">
            <v>0.02</v>
          </cell>
          <cell r="K50">
            <v>0.06</v>
          </cell>
        </row>
        <row r="51">
          <cell r="A51" t="str">
            <v/>
          </cell>
          <cell r="C51" t="str">
            <v>CHLOROFORM  67663  11V</v>
          </cell>
          <cell r="D51" t="str">
            <v>Y</v>
          </cell>
          <cell r="E51" t="str">
            <v>Y</v>
          </cell>
          <cell r="J51">
            <v>100</v>
          </cell>
          <cell r="K51">
            <v>600</v>
          </cell>
        </row>
        <row r="52">
          <cell r="A52" t="str">
            <v/>
          </cell>
          <cell r="C52" t="str">
            <v>CHLOROISOPROPYL ETHER (BIS-2)  108601</v>
          </cell>
          <cell r="D52" t="str">
            <v>Y</v>
          </cell>
          <cell r="E52" t="str">
            <v>N</v>
          </cell>
          <cell r="G52" t="str">
            <v>See Bis(2 Chloro-1-Methylethyl) Ether</v>
          </cell>
          <cell r="J52">
            <v>400</v>
          </cell>
          <cell r="K52">
            <v>900</v>
          </cell>
        </row>
        <row r="53">
          <cell r="A53" t="str">
            <v/>
          </cell>
          <cell r="C53" t="str">
            <v>2-CHLOROPHENOL   95578   1A</v>
          </cell>
          <cell r="D53" t="str">
            <v>Y</v>
          </cell>
          <cell r="E53" t="str">
            <v>N</v>
          </cell>
          <cell r="J53">
            <v>15</v>
          </cell>
          <cell r="K53">
            <v>17</v>
          </cell>
          <cell r="L53">
            <v>0.1</v>
          </cell>
        </row>
        <row r="54">
          <cell r="A54" t="str">
            <v/>
          </cell>
          <cell r="C54" t="str">
            <v>4-CHLOROPHENOL  106489</v>
          </cell>
          <cell r="D54" t="str">
            <v>N</v>
          </cell>
          <cell r="E54" t="str">
            <v>N</v>
          </cell>
        </row>
        <row r="55">
          <cell r="A55" t="str">
            <v/>
          </cell>
          <cell r="C55" t="str">
            <v>CHLOROPHENOXY HERBICIDES(2,4-D)  94757</v>
          </cell>
          <cell r="D55" t="str">
            <v>N</v>
          </cell>
          <cell r="E55" t="str">
            <v>N</v>
          </cell>
          <cell r="J55">
            <v>100</v>
          </cell>
        </row>
        <row r="56">
          <cell r="A56" t="str">
            <v/>
          </cell>
          <cell r="C56" t="str">
            <v>CHLORPYRIFOS  2921882</v>
          </cell>
          <cell r="D56" t="str">
            <v>N</v>
          </cell>
          <cell r="E56" t="str">
            <v>N</v>
          </cell>
          <cell r="F56">
            <v>8.3000000000000004E-2</v>
          </cell>
          <cell r="G56">
            <v>4.1000000000000002E-2</v>
          </cell>
          <cell r="H56">
            <v>1.0999999999999999E-2</v>
          </cell>
          <cell r="I56">
            <v>5.5999999999999999E-3</v>
          </cell>
        </row>
        <row r="57">
          <cell r="A57" t="str">
            <v/>
          </cell>
          <cell r="C57" t="str">
            <v>CHROMIUM(HEX)  18540299  - Dissolved</v>
          </cell>
          <cell r="D57" t="str">
            <v>Y</v>
          </cell>
          <cell r="E57" t="str">
            <v>N</v>
          </cell>
          <cell r="F57">
            <v>15</v>
          </cell>
          <cell r="G57">
            <v>10</v>
          </cell>
          <cell r="H57">
            <v>1100</v>
          </cell>
          <cell r="I57">
            <v>50</v>
          </cell>
        </row>
        <row r="58">
          <cell r="A58" t="str">
            <v/>
          </cell>
          <cell r="C58" t="str">
            <v>CHROMIUM(TRI) -16065831  5M   Hardness dependent</v>
          </cell>
          <cell r="D58" t="str">
            <v>Y</v>
          </cell>
          <cell r="E58" t="str">
            <v>N</v>
          </cell>
          <cell r="F58" t="e">
            <v>#NUM!</v>
          </cell>
          <cell r="G58" t="e">
            <v>#NUM!</v>
          </cell>
          <cell r="M58">
            <v>0.316</v>
          </cell>
          <cell r="N58">
            <v>0.86</v>
          </cell>
        </row>
        <row r="59">
          <cell r="A59" t="str">
            <v/>
          </cell>
          <cell r="C59" t="str">
            <v>CHRYSENE  218019   18B</v>
          </cell>
          <cell r="D59" t="str">
            <v>Y</v>
          </cell>
          <cell r="E59" t="str">
            <v>Y</v>
          </cell>
          <cell r="J59">
            <v>1.6E-2</v>
          </cell>
          <cell r="K59">
            <v>1.6E-2</v>
          </cell>
        </row>
        <row r="60">
          <cell r="A60" t="str">
            <v/>
          </cell>
          <cell r="C60" t="str">
            <v>COLOR</v>
          </cell>
          <cell r="D60" t="str">
            <v>N</v>
          </cell>
          <cell r="E60" t="str">
            <v>N</v>
          </cell>
          <cell r="F60" t="str">
            <v>narrative statement see document</v>
          </cell>
        </row>
        <row r="61">
          <cell r="A61" t="str">
            <v/>
          </cell>
          <cell r="C61" t="str">
            <v>COPPER - 744058  6M  Hardness dependent</v>
          </cell>
          <cell r="D61" t="str">
            <v>Y</v>
          </cell>
          <cell r="E61" t="str">
            <v>N</v>
          </cell>
          <cell r="F61" t="e">
            <v>#NUM!</v>
          </cell>
          <cell r="G61" t="e">
            <v>#NUM!</v>
          </cell>
          <cell r="H61">
            <v>4.8</v>
          </cell>
          <cell r="I61">
            <v>3.1</v>
          </cell>
          <cell r="J61">
            <v>1300</v>
          </cell>
          <cell r="L61">
            <v>1000</v>
          </cell>
          <cell r="M61">
            <v>0.996</v>
          </cell>
          <cell r="N61">
            <v>0.996</v>
          </cell>
          <cell r="O61">
            <v>0.83</v>
          </cell>
          <cell r="P61">
            <v>0.83</v>
          </cell>
        </row>
        <row r="62">
          <cell r="A62" t="str">
            <v/>
          </cell>
          <cell r="C62" t="str">
            <v>CYANIDE  57125  14M</v>
          </cell>
          <cell r="D62" t="str">
            <v>Y</v>
          </cell>
          <cell r="E62" t="str">
            <v>N</v>
          </cell>
          <cell r="F62">
            <v>22</v>
          </cell>
          <cell r="G62">
            <v>5.2</v>
          </cell>
          <cell r="H62">
            <v>1</v>
          </cell>
          <cell r="I62">
            <v>1</v>
          </cell>
          <cell r="J62">
            <v>9</v>
          </cell>
          <cell r="K62">
            <v>100</v>
          </cell>
        </row>
        <row r="63">
          <cell r="A63" t="str">
            <v/>
          </cell>
          <cell r="C63" t="str">
            <v>DDT  50293  7P</v>
          </cell>
          <cell r="D63" t="str">
            <v>Y</v>
          </cell>
          <cell r="E63" t="str">
            <v>Y</v>
          </cell>
          <cell r="F63">
            <v>1.1000000000000001</v>
          </cell>
          <cell r="G63">
            <v>1E-3</v>
          </cell>
          <cell r="H63">
            <v>0.13</v>
          </cell>
          <cell r="I63">
            <v>1E-3</v>
          </cell>
          <cell r="J63">
            <v>1.1999999999999999E-6</v>
          </cell>
          <cell r="K63">
            <v>1.1999999999999999E-6</v>
          </cell>
        </row>
        <row r="64">
          <cell r="A64" t="str">
            <v/>
          </cell>
          <cell r="C64" t="str">
            <v>DDT METABOLITE (DDE)  72559  8P</v>
          </cell>
          <cell r="D64" t="str">
            <v>Y</v>
          </cell>
          <cell r="E64" t="str">
            <v>Y</v>
          </cell>
          <cell r="F64">
            <v>1.1000000000000001</v>
          </cell>
          <cell r="G64">
            <v>1E-3</v>
          </cell>
          <cell r="H64">
            <v>0.13</v>
          </cell>
          <cell r="I64">
            <v>1E-3</v>
          </cell>
          <cell r="J64">
            <v>8.8000000000000004E-7</v>
          </cell>
          <cell r="K64">
            <v>8.8000000000000004E-7</v>
          </cell>
        </row>
        <row r="65">
          <cell r="A65" t="str">
            <v/>
          </cell>
          <cell r="C65" t="str">
            <v>DDT METABOLITE (DDD)  72548  9P</v>
          </cell>
          <cell r="D65" t="str">
            <v>Y</v>
          </cell>
          <cell r="E65" t="str">
            <v>Y</v>
          </cell>
          <cell r="F65">
            <v>1.1000000000000001</v>
          </cell>
          <cell r="G65">
            <v>1E-3</v>
          </cell>
          <cell r="H65">
            <v>0.13</v>
          </cell>
          <cell r="I65">
            <v>1E-3</v>
          </cell>
          <cell r="J65">
            <v>7.9000000000000006E-6</v>
          </cell>
          <cell r="K65">
            <v>7.9000000000000006E-6</v>
          </cell>
        </row>
        <row r="66">
          <cell r="A66" t="str">
            <v/>
          </cell>
          <cell r="C66" t="str">
            <v>DIAZINON</v>
          </cell>
          <cell r="F66">
            <v>0.3397</v>
          </cell>
          <cell r="G66">
            <v>0.1699</v>
          </cell>
          <cell r="H66">
            <v>1.637</v>
          </cell>
          <cell r="I66">
            <v>0.81850000000000001</v>
          </cell>
        </row>
        <row r="67">
          <cell r="A67" t="str">
            <v/>
          </cell>
          <cell r="C67" t="str">
            <v>DIBENZO(a,h)ANTHRACENE  53703   19B</v>
          </cell>
          <cell r="D67" t="str">
            <v>Y</v>
          </cell>
          <cell r="E67" t="str">
            <v>Y</v>
          </cell>
          <cell r="J67">
            <v>1.5999999999999999E-5</v>
          </cell>
          <cell r="K67">
            <v>1.5999999999999999E-5</v>
          </cell>
        </row>
        <row r="68">
          <cell r="A68" t="str">
            <v/>
          </cell>
          <cell r="C68" t="str">
            <v>DI-n-BUTYLPHTHALATE 84742 26B</v>
          </cell>
          <cell r="D68" t="str">
            <v>Y</v>
          </cell>
          <cell r="E68" t="str">
            <v>N</v>
          </cell>
          <cell r="J68">
            <v>2700</v>
          </cell>
          <cell r="K68">
            <v>12000</v>
          </cell>
        </row>
        <row r="69">
          <cell r="A69" t="str">
            <v/>
          </cell>
          <cell r="C69" t="str">
            <v>1,2 DICHLOROBENZENE 95501   20B</v>
          </cell>
          <cell r="D69" t="str">
            <v>Y</v>
          </cell>
          <cell r="E69" t="str">
            <v>N</v>
          </cell>
          <cell r="J69">
            <v>700</v>
          </cell>
          <cell r="K69">
            <v>800</v>
          </cell>
        </row>
        <row r="70">
          <cell r="A70" t="str">
            <v/>
          </cell>
          <cell r="C70" t="str">
            <v>1,3 DICHLOROBENZENE  541731   21B</v>
          </cell>
          <cell r="D70" t="str">
            <v>Y</v>
          </cell>
          <cell r="E70" t="str">
            <v>N</v>
          </cell>
          <cell r="J70">
            <v>2</v>
          </cell>
          <cell r="K70">
            <v>2</v>
          </cell>
        </row>
        <row r="71">
          <cell r="A71" t="str">
            <v/>
          </cell>
          <cell r="C71" t="str">
            <v>1,4 DICHLOROBENZENE 106467   22B</v>
          </cell>
          <cell r="D71" t="str">
            <v>Y</v>
          </cell>
          <cell r="E71" t="str">
            <v>N</v>
          </cell>
          <cell r="J71">
            <v>200</v>
          </cell>
          <cell r="K71">
            <v>200</v>
          </cell>
        </row>
        <row r="72">
          <cell r="A72" t="str">
            <v/>
          </cell>
          <cell r="C72" t="str">
            <v>3,3 DICHLOROBENZIDINE 91941   23B</v>
          </cell>
          <cell r="D72" t="str">
            <v>Y</v>
          </cell>
          <cell r="E72" t="str">
            <v>Y</v>
          </cell>
          <cell r="J72">
            <v>3.0999999999999999E-3</v>
          </cell>
          <cell r="K72">
            <v>3.3E-3</v>
          </cell>
        </row>
        <row r="73">
          <cell r="A73" t="str">
            <v/>
          </cell>
          <cell r="C73" t="str">
            <v>DICHLOROBROMOMETHANE  75274   12V</v>
          </cell>
          <cell r="D73" t="str">
            <v>Y</v>
          </cell>
          <cell r="E73" t="str">
            <v>Y</v>
          </cell>
          <cell r="J73">
            <v>0.73</v>
          </cell>
          <cell r="K73">
            <v>2.8</v>
          </cell>
        </row>
        <row r="74">
          <cell r="A74" t="str">
            <v/>
          </cell>
          <cell r="C74" t="str">
            <v>DICHLORODIFLUOROMETHANE 75718 13V</v>
          </cell>
        </row>
        <row r="75">
          <cell r="A75" t="str">
            <v/>
          </cell>
          <cell r="C75" t="str">
            <v>1,1-DICHLOROETHANE (75-27-3) 14V</v>
          </cell>
          <cell r="D75" t="str">
            <v>Y</v>
          </cell>
        </row>
        <row r="76">
          <cell r="A76" t="str">
            <v/>
          </cell>
          <cell r="C76" t="str">
            <v>1,2 DICHLOROETHANE   107062   15V</v>
          </cell>
          <cell r="D76" t="str">
            <v>Y</v>
          </cell>
          <cell r="E76" t="str">
            <v>Y</v>
          </cell>
          <cell r="J76">
            <v>8.9</v>
          </cell>
          <cell r="K76">
            <v>73</v>
          </cell>
        </row>
        <row r="77">
          <cell r="A77" t="str">
            <v/>
          </cell>
          <cell r="C77" t="str">
            <v>1,1 DICHLOROETHYLENE  75354  16V</v>
          </cell>
          <cell r="D77" t="str">
            <v>Y</v>
          </cell>
          <cell r="E77" t="str">
            <v>Y</v>
          </cell>
          <cell r="J77">
            <v>700</v>
          </cell>
          <cell r="K77">
            <v>4000</v>
          </cell>
        </row>
        <row r="78">
          <cell r="A78" t="str">
            <v/>
          </cell>
          <cell r="C78" t="str">
            <v>2,3 DICHLOROPHENOL</v>
          </cell>
          <cell r="L78">
            <v>0.04</v>
          </cell>
        </row>
        <row r="79">
          <cell r="A79" t="str">
            <v/>
          </cell>
          <cell r="C79" t="str">
            <v xml:space="preserve">2,4 DICHLOROPHENOL    120832    2A              </v>
          </cell>
          <cell r="D79" t="str">
            <v>Y</v>
          </cell>
          <cell r="E79" t="str">
            <v>N</v>
          </cell>
          <cell r="J79">
            <v>10</v>
          </cell>
          <cell r="K79">
            <v>10</v>
          </cell>
          <cell r="L79">
            <v>0.3</v>
          </cell>
        </row>
        <row r="80">
          <cell r="A80" t="str">
            <v/>
          </cell>
          <cell r="C80" t="str">
            <v>2,5 DICHLOROPHENOL</v>
          </cell>
          <cell r="L80">
            <v>0.5</v>
          </cell>
        </row>
        <row r="81">
          <cell r="A81" t="str">
            <v/>
          </cell>
          <cell r="C81" t="str">
            <v>2,6 DICHLOROPHENOL</v>
          </cell>
          <cell r="L81">
            <v>0.2</v>
          </cell>
        </row>
        <row r="82">
          <cell r="A82" t="str">
            <v/>
          </cell>
          <cell r="C82" t="str">
            <v xml:space="preserve">1,2 DICHLOROPROPANE  78875  17V                </v>
          </cell>
          <cell r="D82" t="str">
            <v>Y</v>
          </cell>
          <cell r="E82" t="str">
            <v>N</v>
          </cell>
          <cell r="J82">
            <v>0.71</v>
          </cell>
          <cell r="K82">
            <v>3.1</v>
          </cell>
        </row>
        <row r="83">
          <cell r="A83" t="str">
            <v/>
          </cell>
          <cell r="C83" t="str">
            <v>1,3 -DICHLOROPROPENE  542756   18V</v>
          </cell>
          <cell r="D83" t="str">
            <v>Y</v>
          </cell>
          <cell r="E83" t="str">
            <v>N</v>
          </cell>
          <cell r="J83">
            <v>0.22</v>
          </cell>
          <cell r="K83">
            <v>1.2</v>
          </cell>
        </row>
        <row r="84">
          <cell r="A84" t="str">
            <v/>
          </cell>
          <cell r="C84" t="str">
            <v xml:space="preserve">DIELDRIN   60571    10P                       </v>
          </cell>
          <cell r="D84" t="str">
            <v>Y</v>
          </cell>
          <cell r="E84" t="str">
            <v>Y</v>
          </cell>
          <cell r="F84">
            <v>2.5</v>
          </cell>
          <cell r="G84">
            <v>1.9E-3</v>
          </cell>
          <cell r="H84">
            <v>0.71</v>
          </cell>
          <cell r="I84">
            <v>1.9E-3</v>
          </cell>
          <cell r="J84">
            <v>7.0000000000000005E-8</v>
          </cell>
          <cell r="K84">
            <v>7.0000000000000005E-8</v>
          </cell>
        </row>
        <row r="85">
          <cell r="A85" t="str">
            <v/>
          </cell>
          <cell r="C85" t="str">
            <v>DIETHYLPHTHALATE  84662   24B</v>
          </cell>
          <cell r="D85" t="str">
            <v>Y</v>
          </cell>
          <cell r="E85" t="str">
            <v>N</v>
          </cell>
          <cell r="J85">
            <v>200</v>
          </cell>
          <cell r="K85">
            <v>200</v>
          </cell>
        </row>
        <row r="86">
          <cell r="A86" t="str">
            <v/>
          </cell>
          <cell r="C86" t="str">
            <v>2,4 DIMETHYLPHENOL    105679</v>
          </cell>
          <cell r="D86" t="str">
            <v>Y</v>
          </cell>
          <cell r="E86" t="str">
            <v>N</v>
          </cell>
          <cell r="J86">
            <v>85</v>
          </cell>
          <cell r="K86">
            <v>97</v>
          </cell>
          <cell r="L86">
            <v>400</v>
          </cell>
        </row>
        <row r="87">
          <cell r="A87" t="str">
            <v/>
          </cell>
          <cell r="C87" t="str">
            <v>DIMETHYLPHTHALATE  131113  25B</v>
          </cell>
          <cell r="D87" t="str">
            <v>Y</v>
          </cell>
          <cell r="E87" t="str">
            <v>N</v>
          </cell>
          <cell r="J87">
            <v>600</v>
          </cell>
          <cell r="K87">
            <v>600</v>
          </cell>
        </row>
        <row r="88">
          <cell r="A88" t="str">
            <v/>
          </cell>
          <cell r="C88" t="str">
            <v>DI-n-BUTYL PHTHALATE  84742  26B</v>
          </cell>
          <cell r="D88" t="str">
            <v>Y</v>
          </cell>
          <cell r="E88" t="str">
            <v>N</v>
          </cell>
          <cell r="J88">
            <v>8</v>
          </cell>
          <cell r="K88">
            <v>8</v>
          </cell>
        </row>
        <row r="89">
          <cell r="A89" t="str">
            <v/>
          </cell>
          <cell r="C89" t="str">
            <v>2-METHYL-4,6 -DINITROPHENOL  534521  4A</v>
          </cell>
          <cell r="D89" t="str">
            <v>Y</v>
          </cell>
          <cell r="E89" t="str">
            <v>N</v>
          </cell>
          <cell r="J89">
            <v>3</v>
          </cell>
          <cell r="K89">
            <v>7</v>
          </cell>
        </row>
        <row r="90">
          <cell r="A90" t="str">
            <v/>
          </cell>
          <cell r="C90" t="str">
            <v>2,4-DINITROPHENOL  51285   5A</v>
          </cell>
          <cell r="D90" t="str">
            <v>Y</v>
          </cell>
          <cell r="E90" t="str">
            <v>N</v>
          </cell>
          <cell r="J90">
            <v>30</v>
          </cell>
          <cell r="K90">
            <v>100</v>
          </cell>
        </row>
        <row r="91">
          <cell r="A91" t="str">
            <v/>
          </cell>
          <cell r="C91" t="str">
            <v>DINITROTOLUENE 2,4  121142  27B</v>
          </cell>
          <cell r="D91" t="str">
            <v>Y</v>
          </cell>
          <cell r="E91" t="str">
            <v>Y</v>
          </cell>
          <cell r="J91">
            <v>3.9E-2</v>
          </cell>
          <cell r="K91">
            <v>0.18</v>
          </cell>
        </row>
        <row r="92">
          <cell r="A92" t="str">
            <v/>
          </cell>
          <cell r="C92" t="str">
            <v>DINITROTOLUENE 2,6  606202  28B</v>
          </cell>
          <cell r="D92" t="str">
            <v>Y</v>
          </cell>
          <cell r="E92" t="str">
            <v>N</v>
          </cell>
        </row>
        <row r="93">
          <cell r="A93" t="str">
            <v/>
          </cell>
          <cell r="C93" t="str">
            <v>DIOXIN (2,3,7,8-TCDD)  1746016</v>
          </cell>
          <cell r="D93" t="str">
            <v>Y</v>
          </cell>
          <cell r="E93" t="str">
            <v>Y</v>
          </cell>
          <cell r="J93">
            <v>1.3000000000000001E-8</v>
          </cell>
          <cell r="K93">
            <v>1.4E-8</v>
          </cell>
        </row>
        <row r="94">
          <cell r="A94" t="str">
            <v/>
          </cell>
          <cell r="C94" t="str">
            <v>1,2 DIPHENYLHYDRAZINE   122667   30B</v>
          </cell>
          <cell r="D94" t="str">
            <v>Y</v>
          </cell>
          <cell r="E94" t="str">
            <v>Y</v>
          </cell>
          <cell r="J94">
            <v>0.01</v>
          </cell>
          <cell r="K94">
            <v>0.02</v>
          </cell>
        </row>
        <row r="95">
          <cell r="A95" t="str">
            <v/>
          </cell>
          <cell r="C95" t="str">
            <v>DI-2-ETHYLHEXYLPHTHALATE  117817</v>
          </cell>
          <cell r="D95" t="str">
            <v>Y</v>
          </cell>
          <cell r="E95" t="str">
            <v>Y</v>
          </cell>
          <cell r="G95" t="str">
            <v>See Bis(2-Ethylhexyl) Phthalate</v>
          </cell>
          <cell r="J95">
            <v>4.4999999999999997E-3</v>
          </cell>
          <cell r="K95">
            <v>4.5999999999999999E-3</v>
          </cell>
        </row>
        <row r="96">
          <cell r="A96" t="str">
            <v/>
          </cell>
          <cell r="C96" t="str">
            <v>ENDOSULFAN  a 959988   11P, b 33213659   12P</v>
          </cell>
          <cell r="D96" t="str">
            <v>Y</v>
          </cell>
          <cell r="E96" t="str">
            <v>N</v>
          </cell>
          <cell r="F96">
            <v>0.22</v>
          </cell>
          <cell r="G96">
            <v>5.6000000000000001E-2</v>
          </cell>
          <cell r="H96">
            <v>3.4000000000000002E-2</v>
          </cell>
          <cell r="I96">
            <v>8.6999999999999994E-3</v>
          </cell>
        </row>
        <row r="97">
          <cell r="A97" t="str">
            <v/>
          </cell>
          <cell r="C97" t="str">
            <v>ALPHA-ENDOSULFAN  959988   11P</v>
          </cell>
          <cell r="D97" t="str">
            <v>Y</v>
          </cell>
          <cell r="E97" t="str">
            <v>N</v>
          </cell>
          <cell r="J97">
            <v>6</v>
          </cell>
          <cell r="K97">
            <v>7</v>
          </cell>
        </row>
        <row r="98">
          <cell r="A98" t="str">
            <v/>
          </cell>
          <cell r="C98" t="str">
            <v>BETA-ENDOSULFAN  33213659   12P</v>
          </cell>
          <cell r="D98" t="str">
            <v>Y</v>
          </cell>
          <cell r="E98" t="str">
            <v>N</v>
          </cell>
          <cell r="J98">
            <v>9.6999999999999993</v>
          </cell>
          <cell r="K98">
            <v>10</v>
          </cell>
        </row>
        <row r="99">
          <cell r="A99" t="str">
            <v/>
          </cell>
          <cell r="C99" t="str">
            <v>ENDOSULFAN SULFATE  1031078   13P</v>
          </cell>
          <cell r="D99" t="str">
            <v>Y</v>
          </cell>
          <cell r="E99" t="str">
            <v>N</v>
          </cell>
          <cell r="J99">
            <v>9</v>
          </cell>
          <cell r="K99">
            <v>10</v>
          </cell>
        </row>
        <row r="100">
          <cell r="A100" t="str">
            <v/>
          </cell>
          <cell r="C100" t="str">
            <v>ENDRIN  72208   14P</v>
          </cell>
          <cell r="D100" t="str">
            <v>Y</v>
          </cell>
          <cell r="E100" t="str">
            <v>N</v>
          </cell>
          <cell r="F100">
            <v>0.18</v>
          </cell>
          <cell r="G100">
            <v>2.3E-3</v>
          </cell>
          <cell r="H100">
            <v>3.6999999999999998E-2</v>
          </cell>
          <cell r="I100">
            <v>2.3E-3</v>
          </cell>
          <cell r="J100">
            <v>2E-3</v>
          </cell>
          <cell r="K100">
            <v>2E-3</v>
          </cell>
        </row>
        <row r="101">
          <cell r="A101" t="str">
            <v/>
          </cell>
          <cell r="C101" t="str">
            <v>ENDRIN ALDEHYDE  7421934   15P</v>
          </cell>
          <cell r="D101" t="str">
            <v>Y</v>
          </cell>
          <cell r="E101" t="str">
            <v>N</v>
          </cell>
          <cell r="J101">
            <v>3.4000000000000002E-2</v>
          </cell>
          <cell r="K101">
            <v>3.5000000000000003E-2</v>
          </cell>
        </row>
        <row r="102">
          <cell r="A102" t="str">
            <v/>
          </cell>
          <cell r="C102" t="str">
            <v>ETHYLBENZENE  100414   19V</v>
          </cell>
          <cell r="D102" t="str">
            <v>Y</v>
          </cell>
          <cell r="E102" t="str">
            <v>N</v>
          </cell>
          <cell r="J102">
            <v>29</v>
          </cell>
          <cell r="K102">
            <v>31</v>
          </cell>
        </row>
        <row r="103">
          <cell r="A103" t="str">
            <v/>
          </cell>
          <cell r="C103" t="str">
            <v>FLUORANTHENE  206440   31B</v>
          </cell>
          <cell r="D103" t="str">
            <v>Y</v>
          </cell>
          <cell r="E103" t="str">
            <v>N</v>
          </cell>
          <cell r="J103">
            <v>6</v>
          </cell>
          <cell r="K103">
            <v>6</v>
          </cell>
        </row>
        <row r="104">
          <cell r="A104" t="str">
            <v/>
          </cell>
          <cell r="C104" t="str">
            <v>FLUORENE  86737  32B</v>
          </cell>
          <cell r="D104" t="str">
            <v>Y</v>
          </cell>
          <cell r="E104" t="str">
            <v>N</v>
          </cell>
          <cell r="J104">
            <v>10</v>
          </cell>
          <cell r="K104">
            <v>10</v>
          </cell>
        </row>
        <row r="105">
          <cell r="A105" t="str">
            <v/>
          </cell>
          <cell r="C105" t="str">
            <v>GASSES, TOTAL DISSOLVED</v>
          </cell>
          <cell r="D105" t="str">
            <v>N</v>
          </cell>
          <cell r="E105" t="str">
            <v>N</v>
          </cell>
          <cell r="F105" t="str">
            <v>see WAC 173-201A and the Gold Book</v>
          </cell>
        </row>
        <row r="106">
          <cell r="A106" t="str">
            <v/>
          </cell>
          <cell r="C106" t="str">
            <v>HEPTACHLOR  76448   16P</v>
          </cell>
          <cell r="D106" t="str">
            <v>Y</v>
          </cell>
          <cell r="E106" t="str">
            <v>Y</v>
          </cell>
          <cell r="F106">
            <v>0.52</v>
          </cell>
          <cell r="G106">
            <v>3.8E-3</v>
          </cell>
          <cell r="H106">
            <v>5.2999999999999999E-2</v>
          </cell>
          <cell r="I106">
            <v>3.6000000000000003E-3</v>
          </cell>
          <cell r="J106">
            <v>3.3999999999999997E-7</v>
          </cell>
          <cell r="K106">
            <v>3.3999999999999997E-7</v>
          </cell>
        </row>
        <row r="107">
          <cell r="A107" t="str">
            <v/>
          </cell>
          <cell r="C107" t="str">
            <v>HEPTACHLOR EPOXIDE  1024573   17P</v>
          </cell>
          <cell r="D107" t="str">
            <v>Y</v>
          </cell>
          <cell r="E107" t="str">
            <v>Y</v>
          </cell>
          <cell r="F107">
            <v>0.52</v>
          </cell>
          <cell r="G107">
            <v>3.8E-3</v>
          </cell>
          <cell r="H107">
            <v>5.2999999999999999E-2</v>
          </cell>
          <cell r="I107">
            <v>3.5999999999999999E-3</v>
          </cell>
          <cell r="J107">
            <v>2.3999999999999999E-6</v>
          </cell>
          <cell r="K107">
            <v>2.3999999999999999E-6</v>
          </cell>
        </row>
        <row r="108">
          <cell r="A108" t="str">
            <v/>
          </cell>
          <cell r="C108" t="str">
            <v>HEXACHLOROBENZENE  118741   33B</v>
          </cell>
          <cell r="D108" t="str">
            <v>Y</v>
          </cell>
          <cell r="E108" t="str">
            <v>Y</v>
          </cell>
          <cell r="J108">
            <v>5.0000000000000004E-6</v>
          </cell>
          <cell r="K108">
            <v>5.0000000000000004E-6</v>
          </cell>
        </row>
        <row r="109">
          <cell r="A109" t="str">
            <v/>
          </cell>
          <cell r="C109" t="str">
            <v>HEXACHLOROBUTADIENE  87683   34B</v>
          </cell>
          <cell r="D109" t="str">
            <v>Y</v>
          </cell>
          <cell r="E109" t="str">
            <v>Y</v>
          </cell>
          <cell r="J109">
            <v>0.01</v>
          </cell>
          <cell r="K109">
            <v>0.01</v>
          </cell>
        </row>
        <row r="110">
          <cell r="A110" t="str">
            <v/>
          </cell>
          <cell r="C110" t="str">
            <v>HEXACHLOROCYCLOHEXANE-ALPHA  319846  2P</v>
          </cell>
          <cell r="D110" t="str">
            <v>Y</v>
          </cell>
          <cell r="E110" t="str">
            <v>Y</v>
          </cell>
          <cell r="J110">
            <v>4.8000000000000001E-5</v>
          </cell>
          <cell r="K110">
            <v>4.8000000000000001E-5</v>
          </cell>
        </row>
        <row r="111">
          <cell r="A111" t="str">
            <v/>
          </cell>
          <cell r="C111" t="str">
            <v>HEXACHLOROCYCLOHEXANE-BETA  319857  3P</v>
          </cell>
          <cell r="D111" t="str">
            <v>Y</v>
          </cell>
          <cell r="E111" t="str">
            <v>Y</v>
          </cell>
          <cell r="J111">
            <v>1.2999999999999999E-2</v>
          </cell>
          <cell r="K111">
            <v>1.4E-2</v>
          </cell>
        </row>
        <row r="112">
          <cell r="A112" t="str">
            <v/>
          </cell>
          <cell r="C112" t="str">
            <v>HEXACHLOROCYCLOHEXANE-GAMMA (lindane)  58899  4P</v>
          </cell>
          <cell r="D112" t="str">
            <v>Y</v>
          </cell>
          <cell r="E112" t="str">
            <v>Y</v>
          </cell>
          <cell r="F112">
            <v>2</v>
          </cell>
          <cell r="G112">
            <v>0.08</v>
          </cell>
          <cell r="H112">
            <v>0.16</v>
          </cell>
          <cell r="J112">
            <v>0.43</v>
          </cell>
          <cell r="K112">
            <v>0.43</v>
          </cell>
        </row>
        <row r="113">
          <cell r="A113" t="str">
            <v/>
          </cell>
          <cell r="C113" t="str">
            <v>HEXACHLOROCYCLOPENTADIENE  77474  35B</v>
          </cell>
          <cell r="D113" t="str">
            <v>Y</v>
          </cell>
          <cell r="E113" t="str">
            <v>N</v>
          </cell>
          <cell r="J113">
            <v>1</v>
          </cell>
          <cell r="K113">
            <v>1</v>
          </cell>
          <cell r="L113">
            <v>1</v>
          </cell>
        </row>
        <row r="114">
          <cell r="A114" t="str">
            <v/>
          </cell>
          <cell r="C114" t="str">
            <v>HEXACHLOROETHANE  67721   36B</v>
          </cell>
          <cell r="D114" t="str">
            <v>Y</v>
          </cell>
          <cell r="E114" t="str">
            <v>Y</v>
          </cell>
          <cell r="J114">
            <v>0.02</v>
          </cell>
          <cell r="K114">
            <v>0.02</v>
          </cell>
        </row>
        <row r="115">
          <cell r="A115" t="str">
            <v/>
          </cell>
          <cell r="C115" t="str">
            <v>INDENO(1,2,3-cd)PYRENE  193395   37B</v>
          </cell>
          <cell r="D115" t="str">
            <v>Y</v>
          </cell>
          <cell r="E115" t="str">
            <v>Y</v>
          </cell>
          <cell r="J115">
            <v>1.6000000000000001E-4</v>
          </cell>
          <cell r="K115">
            <v>1.6000000000000001E-4</v>
          </cell>
        </row>
        <row r="116">
          <cell r="A116" t="str">
            <v/>
          </cell>
          <cell r="C116" t="str">
            <v>IRON  7439896</v>
          </cell>
          <cell r="D116" t="str">
            <v>N</v>
          </cell>
          <cell r="E116" t="str">
            <v>N</v>
          </cell>
          <cell r="G116">
            <v>1000</v>
          </cell>
          <cell r="J116">
            <v>300</v>
          </cell>
        </row>
        <row r="117">
          <cell r="A117" t="str">
            <v/>
          </cell>
          <cell r="C117" t="str">
            <v>ISOPHORONE  78591 38B</v>
          </cell>
          <cell r="D117" t="str">
            <v>Y</v>
          </cell>
          <cell r="E117" t="str">
            <v>Y</v>
          </cell>
          <cell r="J117">
            <v>27</v>
          </cell>
          <cell r="K117">
            <v>110</v>
          </cell>
        </row>
        <row r="118">
          <cell r="A118" t="str">
            <v/>
          </cell>
          <cell r="C118" t="str">
            <v>LEAD -  7439921  7M  Dependent on hardness</v>
          </cell>
          <cell r="D118" t="str">
            <v>Y</v>
          </cell>
          <cell r="E118" t="str">
            <v>N</v>
          </cell>
          <cell r="F118" t="e">
            <v>#NUM!</v>
          </cell>
          <cell r="G118" t="e">
            <v>#NUM!</v>
          </cell>
          <cell r="H118">
            <v>210</v>
          </cell>
          <cell r="I118">
            <v>8.1</v>
          </cell>
          <cell r="M118">
            <v>0.46600000000000003</v>
          </cell>
          <cell r="N118">
            <v>0.46600000000000003</v>
          </cell>
          <cell r="O118">
            <v>0.95099999999999996</v>
          </cell>
          <cell r="P118">
            <v>0.95099999999999996</v>
          </cell>
        </row>
        <row r="119">
          <cell r="A119" t="str">
            <v/>
          </cell>
          <cell r="C119" t="str">
            <v xml:space="preserve">MANGANESE  7439965                             </v>
          </cell>
          <cell r="D119" t="str">
            <v>N</v>
          </cell>
          <cell r="E119" t="str">
            <v>N</v>
          </cell>
          <cell r="J119">
            <v>50</v>
          </cell>
          <cell r="K119">
            <v>100</v>
          </cell>
        </row>
        <row r="120">
          <cell r="A120" t="str">
            <v/>
          </cell>
          <cell r="C120" t="str">
            <v>2-METHYL-4-CHLOROPHENOL</v>
          </cell>
          <cell r="D120" t="str">
            <v>N</v>
          </cell>
          <cell r="L120">
            <v>1800</v>
          </cell>
        </row>
        <row r="121">
          <cell r="A121" t="str">
            <v/>
          </cell>
          <cell r="C121" t="str">
            <v>3-METHYL-4-CHLOROPHENOL  59507</v>
          </cell>
          <cell r="J121">
            <v>36</v>
          </cell>
          <cell r="K121">
            <v>36</v>
          </cell>
          <cell r="L121">
            <v>3000</v>
          </cell>
        </row>
        <row r="122">
          <cell r="A122" t="str">
            <v/>
          </cell>
          <cell r="C122" t="str">
            <v>3-METHYL-6-CHLOROPHENOL</v>
          </cell>
          <cell r="L122">
            <v>20</v>
          </cell>
        </row>
        <row r="123">
          <cell r="A123" t="str">
            <v/>
          </cell>
          <cell r="C123" t="str">
            <v>METHYL BROMIDE  74839   20V</v>
          </cell>
          <cell r="D123" t="str">
            <v>Y</v>
          </cell>
          <cell r="E123" t="str">
            <v>N</v>
          </cell>
          <cell r="J123">
            <v>300</v>
          </cell>
          <cell r="K123">
            <v>2400</v>
          </cell>
        </row>
        <row r="124">
          <cell r="A124" t="str">
            <v/>
          </cell>
          <cell r="C124" t="str">
            <v>METHYL CHLORIDE  74873  21V</v>
          </cell>
        </row>
        <row r="125">
          <cell r="A125" t="str">
            <v/>
          </cell>
          <cell r="C125" t="str">
            <v>METHYLENE CHLORIDE  75092   22V</v>
          </cell>
          <cell r="D125" t="str">
            <v>Y</v>
          </cell>
          <cell r="E125" t="str">
            <v>Y</v>
          </cell>
          <cell r="J125">
            <v>10</v>
          </cell>
          <cell r="K125">
            <v>100</v>
          </cell>
        </row>
        <row r="126">
          <cell r="A126" t="str">
            <v/>
          </cell>
          <cell r="C126" t="str">
            <v xml:space="preserve">METHYLMERCURY  22967926  </v>
          </cell>
          <cell r="D126" t="str">
            <v>Y</v>
          </cell>
          <cell r="E126" t="str">
            <v>Y</v>
          </cell>
          <cell r="K126">
            <v>0.03</v>
          </cell>
        </row>
        <row r="127">
          <cell r="A127" t="str">
            <v/>
          </cell>
          <cell r="C127" t="str">
            <v>MERCURY  7439976   8M</v>
          </cell>
          <cell r="D127" t="str">
            <v>Y</v>
          </cell>
          <cell r="E127" t="str">
            <v>N</v>
          </cell>
          <cell r="F127">
            <v>2.1</v>
          </cell>
          <cell r="G127">
            <v>1.2E-2</v>
          </cell>
          <cell r="H127">
            <v>1.8</v>
          </cell>
          <cell r="I127">
            <v>2.5000000000000001E-2</v>
          </cell>
          <cell r="J127">
            <v>0.14000000000000001</v>
          </cell>
          <cell r="K127">
            <v>0.15</v>
          </cell>
          <cell r="M127">
            <v>0.85</v>
          </cell>
          <cell r="O127">
            <v>0.85</v>
          </cell>
        </row>
        <row r="128">
          <cell r="A128" t="str">
            <v/>
          </cell>
          <cell r="C128" t="str">
            <v>MONOCHLOROBENZENE  108907</v>
          </cell>
          <cell r="D128" t="str">
            <v>Y</v>
          </cell>
          <cell r="E128" t="str">
            <v>N</v>
          </cell>
          <cell r="G128" t="str">
            <v>See Chlorobenzene</v>
          </cell>
        </row>
        <row r="129">
          <cell r="A129" t="str">
            <v/>
          </cell>
          <cell r="C129" t="str">
            <v>NAPHTHALENE   91203   39B</v>
          </cell>
          <cell r="D129" t="str">
            <v>Y</v>
          </cell>
          <cell r="E129" t="str">
            <v>N</v>
          </cell>
        </row>
        <row r="130">
          <cell r="A130" t="str">
            <v/>
          </cell>
          <cell r="C130" t="str">
            <v>NICKEL - 7440020    9M   -  Dependent on hardness</v>
          </cell>
          <cell r="D130" t="str">
            <v>Y</v>
          </cell>
          <cell r="E130" t="str">
            <v>N</v>
          </cell>
          <cell r="F130" t="e">
            <v>#NUM!</v>
          </cell>
          <cell r="G130" t="e">
            <v>#NUM!</v>
          </cell>
          <cell r="H130">
            <v>74</v>
          </cell>
          <cell r="I130">
            <v>8.1999999999999993</v>
          </cell>
          <cell r="J130">
            <v>80</v>
          </cell>
          <cell r="K130">
            <v>100</v>
          </cell>
          <cell r="M130">
            <v>0.998</v>
          </cell>
          <cell r="N130">
            <v>0.997</v>
          </cell>
          <cell r="O130">
            <v>0.99</v>
          </cell>
          <cell r="P130">
            <v>0.99</v>
          </cell>
        </row>
        <row r="131">
          <cell r="A131" t="str">
            <v/>
          </cell>
          <cell r="C131" t="str">
            <v>NITROBENZENE  98953   40B</v>
          </cell>
          <cell r="D131" t="str">
            <v>Y</v>
          </cell>
          <cell r="E131" t="str">
            <v>N</v>
          </cell>
          <cell r="J131">
            <v>30</v>
          </cell>
          <cell r="K131">
            <v>100</v>
          </cell>
          <cell r="L131">
            <v>30</v>
          </cell>
        </row>
        <row r="132">
          <cell r="A132" t="str">
            <v/>
          </cell>
          <cell r="C132" t="str">
            <v>2-NITROPHENOL  88755</v>
          </cell>
          <cell r="D132" t="str">
            <v>Y</v>
          </cell>
          <cell r="E132" t="str">
            <v>N</v>
          </cell>
        </row>
        <row r="133">
          <cell r="A133" t="str">
            <v/>
          </cell>
          <cell r="C133" t="str">
            <v>NITRATE/NITRITE (N)</v>
          </cell>
          <cell r="D133" t="str">
            <v>N</v>
          </cell>
          <cell r="E133" t="str">
            <v>N</v>
          </cell>
          <cell r="J133">
            <v>10000</v>
          </cell>
        </row>
        <row r="134">
          <cell r="A134" t="str">
            <v/>
          </cell>
          <cell r="C134" t="str">
            <v>NITROSAMINES</v>
          </cell>
          <cell r="D134" t="str">
            <v>Y</v>
          </cell>
          <cell r="E134" t="str">
            <v>Y</v>
          </cell>
          <cell r="J134">
            <v>8.0000000000000004E-4</v>
          </cell>
          <cell r="K134">
            <v>1.24</v>
          </cell>
        </row>
        <row r="135">
          <cell r="A135" t="str">
            <v/>
          </cell>
          <cell r="C135" t="str">
            <v>NITROSODIBUTYLAMINE N  924163</v>
          </cell>
          <cell r="D135" t="str">
            <v>N</v>
          </cell>
          <cell r="E135" t="str">
            <v>Y</v>
          </cell>
          <cell r="J135">
            <v>6.3E-3</v>
          </cell>
          <cell r="K135">
            <v>0.22</v>
          </cell>
        </row>
        <row r="136">
          <cell r="A136" t="str">
            <v/>
          </cell>
          <cell r="C136" t="str">
            <v>NITROSODIETHYLAMINE, N  55185</v>
          </cell>
          <cell r="D136" t="str">
            <v>N</v>
          </cell>
          <cell r="E136" t="str">
            <v>Y</v>
          </cell>
          <cell r="J136">
            <v>8.0000000000000004E-4</v>
          </cell>
          <cell r="K136">
            <v>1.24</v>
          </cell>
        </row>
        <row r="137">
          <cell r="A137" t="str">
            <v/>
          </cell>
          <cell r="C137" t="str">
            <v>NITROSODIMETHYLAMINE N  62759   41B</v>
          </cell>
          <cell r="D137" t="str">
            <v>Y</v>
          </cell>
          <cell r="E137" t="str">
            <v>Y</v>
          </cell>
          <cell r="J137">
            <v>6.4999999999999997E-4</v>
          </cell>
          <cell r="K137">
            <v>0.34</v>
          </cell>
        </row>
        <row r="138">
          <cell r="A138" t="str">
            <v/>
          </cell>
          <cell r="C138" t="str">
            <v>N- NITROSODI-N-PROPYLAMINE  621647 42B</v>
          </cell>
          <cell r="D138" t="str">
            <v>N</v>
          </cell>
          <cell r="E138" t="str">
            <v>Y</v>
          </cell>
          <cell r="J138">
            <v>4.4000000000000003E-3</v>
          </cell>
          <cell r="K138">
            <v>5.8000000000000003E-2</v>
          </cell>
        </row>
        <row r="139">
          <cell r="A139" t="str">
            <v/>
          </cell>
          <cell r="C139" t="str">
            <v>NITROSODIPHENYLAMINE N  86306   43B</v>
          </cell>
          <cell r="D139" t="str">
            <v>Y</v>
          </cell>
          <cell r="E139" t="str">
            <v>Y</v>
          </cell>
          <cell r="J139">
            <v>0.62</v>
          </cell>
          <cell r="K139">
            <v>0.69</v>
          </cell>
        </row>
        <row r="140">
          <cell r="A140" t="str">
            <v/>
          </cell>
          <cell r="C140" t="str">
            <v>NITROSOPYRROLIDINE, N  930552</v>
          </cell>
          <cell r="D140" t="str">
            <v>Y</v>
          </cell>
          <cell r="E140" t="str">
            <v>Y</v>
          </cell>
        </row>
        <row r="141">
          <cell r="A141" t="str">
            <v/>
          </cell>
          <cell r="C141" t="str">
            <v>NONYLPHENOL</v>
          </cell>
          <cell r="D141" t="str">
            <v>N</v>
          </cell>
          <cell r="E141" t="str">
            <v>N</v>
          </cell>
          <cell r="F141">
            <v>28</v>
          </cell>
          <cell r="G141">
            <v>6.6</v>
          </cell>
          <cell r="H141">
            <v>7</v>
          </cell>
          <cell r="I141">
            <v>1.7</v>
          </cell>
        </row>
        <row r="142">
          <cell r="A142" t="str">
            <v/>
          </cell>
          <cell r="C142" t="str">
            <v>OIL AND GREASE</v>
          </cell>
          <cell r="D142" t="str">
            <v>N</v>
          </cell>
          <cell r="E142" t="str">
            <v>N</v>
          </cell>
          <cell r="G142" t="str">
            <v>See Gold Book and EPA 440/9-76-023</v>
          </cell>
        </row>
        <row r="143">
          <cell r="A143" t="str">
            <v/>
          </cell>
          <cell r="C143" t="str">
            <v>OXYGEN DISSOLVED  7782447</v>
          </cell>
          <cell r="D143" t="str">
            <v>N</v>
          </cell>
          <cell r="E143" t="str">
            <v>N</v>
          </cell>
          <cell r="G143" t="str">
            <v>See WAC 173-201A</v>
          </cell>
        </row>
        <row r="144">
          <cell r="A144" t="str">
            <v/>
          </cell>
          <cell r="C144" t="str">
            <v>PARATHION  56382</v>
          </cell>
          <cell r="D144" t="str">
            <v>N</v>
          </cell>
          <cell r="E144" t="str">
            <v>N</v>
          </cell>
          <cell r="F144">
            <v>6.5000000000000002E-2</v>
          </cell>
          <cell r="G144">
            <v>1.3000000000000001E-2</v>
          </cell>
        </row>
        <row r="145">
          <cell r="A145" t="str">
            <v/>
          </cell>
          <cell r="C145" t="str">
            <v>PENTACHLOROBENZENE  608935</v>
          </cell>
          <cell r="D145" t="str">
            <v>N</v>
          </cell>
          <cell r="E145" t="str">
            <v>N</v>
          </cell>
          <cell r="J145">
            <v>1.4</v>
          </cell>
          <cell r="K145">
            <v>1.5</v>
          </cell>
        </row>
        <row r="146">
          <cell r="A146" t="str">
            <v/>
          </cell>
          <cell r="C146" t="str">
            <v>PENTACHLOROPHENOL   87865    9A   (pH dependent in freshwater)</v>
          </cell>
          <cell r="D146" t="str">
            <v>Y</v>
          </cell>
          <cell r="E146" t="str">
            <v>Y</v>
          </cell>
          <cell r="F146">
            <v>7.9865212659555023E-3</v>
          </cell>
          <cell r="G146">
            <v>5.041760259690979E-3</v>
          </cell>
          <cell r="H146" t="str">
            <v>13.</v>
          </cell>
          <cell r="I146">
            <v>7.9</v>
          </cell>
          <cell r="J146">
            <v>2E-3</v>
          </cell>
          <cell r="K146">
            <v>2E-3</v>
          </cell>
          <cell r="L146">
            <v>30</v>
          </cell>
        </row>
        <row r="147">
          <cell r="A147" t="str">
            <v/>
          </cell>
          <cell r="C147" t="str">
            <v xml:space="preserve">         Enter pH  in this row if not autofilled from Input 1 tab    &gt;&gt;&gt;&gt;</v>
          </cell>
          <cell r="F147">
            <v>0</v>
          </cell>
          <cell r="G147">
            <v>0</v>
          </cell>
        </row>
        <row r="148">
          <cell r="A148" t="str">
            <v/>
          </cell>
          <cell r="C148" t="str">
            <v>pH</v>
          </cell>
          <cell r="D148" t="str">
            <v>N</v>
          </cell>
          <cell r="E148" t="str">
            <v>N</v>
          </cell>
          <cell r="G148" t="str">
            <v>6.5 - 8.5</v>
          </cell>
          <cell r="I148" t="str">
            <v>7.0 - 8.5</v>
          </cell>
        </row>
        <row r="149">
          <cell r="A149" t="str">
            <v/>
          </cell>
          <cell r="C149" t="str">
            <v>PHENOL  108952   10A</v>
          </cell>
          <cell r="D149" t="str">
            <v>Y</v>
          </cell>
          <cell r="E149" t="str">
            <v>N</v>
          </cell>
          <cell r="J149">
            <v>9000</v>
          </cell>
          <cell r="K149">
            <v>70000</v>
          </cell>
          <cell r="L149">
            <v>300</v>
          </cell>
        </row>
        <row r="150">
          <cell r="A150" t="str">
            <v/>
          </cell>
          <cell r="C150" t="str">
            <v>Polychlorinated Biphenyls (PCB's)  53469219, 11097691, 1104282, 11141165, 12672296, 11096825, 12674112    18P-24P</v>
          </cell>
          <cell r="D150" t="str">
            <v>Y</v>
          </cell>
          <cell r="E150" t="str">
            <v>Y</v>
          </cell>
          <cell r="F150">
            <v>2</v>
          </cell>
          <cell r="G150">
            <v>1.4E-2</v>
          </cell>
          <cell r="H150">
            <v>10</v>
          </cell>
          <cell r="I150">
            <v>0.03</v>
          </cell>
          <cell r="J150">
            <v>6.9999999999999999E-6</v>
          </cell>
          <cell r="K150">
            <v>6.9999999999999999E-6</v>
          </cell>
        </row>
        <row r="151">
          <cell r="A151" t="str">
            <v/>
          </cell>
          <cell r="C151" t="str">
            <v>PYRENE  129000   45B</v>
          </cell>
          <cell r="D151" t="str">
            <v>Y</v>
          </cell>
          <cell r="E151" t="str">
            <v>N</v>
          </cell>
          <cell r="J151">
            <v>8</v>
          </cell>
          <cell r="K151">
            <v>8</v>
          </cell>
        </row>
        <row r="152">
          <cell r="A152" t="str">
            <v/>
          </cell>
          <cell r="C152" t="str">
            <v>RADIUM 226 &amp; 228 (note: units are in pCi/L)</v>
          </cell>
          <cell r="D152" t="str">
            <v>N</v>
          </cell>
          <cell r="E152" t="str">
            <v>Y</v>
          </cell>
          <cell r="J152">
            <v>5</v>
          </cell>
        </row>
        <row r="153">
          <cell r="A153" t="str">
            <v/>
          </cell>
          <cell r="C153" t="str">
            <v>SELENIUM   7782492  10M</v>
          </cell>
          <cell r="D153" t="str">
            <v>Y</v>
          </cell>
          <cell r="E153" t="str">
            <v>N</v>
          </cell>
          <cell r="F153">
            <v>20</v>
          </cell>
          <cell r="G153">
            <v>5</v>
          </cell>
          <cell r="H153">
            <v>290</v>
          </cell>
          <cell r="I153">
            <v>71</v>
          </cell>
          <cell r="J153">
            <v>60</v>
          </cell>
          <cell r="K153">
            <v>200</v>
          </cell>
        </row>
        <row r="154">
          <cell r="A154" t="str">
            <v/>
          </cell>
          <cell r="C154" t="str">
            <v xml:space="preserve">SILVER -  7740224  11M dependent on hardness. </v>
          </cell>
          <cell r="D154" t="str">
            <v>Y</v>
          </cell>
          <cell r="E154" t="str">
            <v>N</v>
          </cell>
          <cell r="F154" t="e">
            <v>#NUM!</v>
          </cell>
          <cell r="H154">
            <v>1.9</v>
          </cell>
          <cell r="M154">
            <v>0.85</v>
          </cell>
          <cell r="O154">
            <v>0.85</v>
          </cell>
        </row>
        <row r="155">
          <cell r="A155" t="str">
            <v/>
          </cell>
          <cell r="C155" t="str">
            <v>SOLIDS,DISSOLVED AND SALINITY</v>
          </cell>
          <cell r="D155" t="str">
            <v>N</v>
          </cell>
          <cell r="E155" t="str">
            <v>N</v>
          </cell>
          <cell r="G155" t="str">
            <v>See Gold Book</v>
          </cell>
          <cell r="J155">
            <v>250000</v>
          </cell>
        </row>
        <row r="156">
          <cell r="A156" t="str">
            <v/>
          </cell>
          <cell r="C156" t="str">
            <v>SOLIDS,SUSPENDED AND TURBIDITY</v>
          </cell>
          <cell r="D156" t="str">
            <v>N</v>
          </cell>
          <cell r="E156" t="str">
            <v>N</v>
          </cell>
          <cell r="G156" t="str">
            <v>See EPA 440/9-76-023 and WAC 173-201A</v>
          </cell>
        </row>
        <row r="157">
          <cell r="A157" t="str">
            <v/>
          </cell>
          <cell r="C157" t="str">
            <v>SULFIDE, HYDROGEN SULFIDE  7783064</v>
          </cell>
          <cell r="D157" t="str">
            <v>N</v>
          </cell>
          <cell r="E157" t="str">
            <v>N</v>
          </cell>
          <cell r="G157">
            <v>2</v>
          </cell>
          <cell r="I157">
            <v>2</v>
          </cell>
        </row>
        <row r="158">
          <cell r="A158" t="str">
            <v/>
          </cell>
          <cell r="C158" t="str">
            <v>TETRACHLOROETHANE 1,1,2,2   79345  23V</v>
          </cell>
          <cell r="D158" t="str">
            <v>Y</v>
          </cell>
          <cell r="E158" t="str">
            <v>Y</v>
          </cell>
          <cell r="J158">
            <v>0.1</v>
          </cell>
          <cell r="K158">
            <v>0.3</v>
          </cell>
        </row>
        <row r="159">
          <cell r="A159" t="str">
            <v/>
          </cell>
          <cell r="C159" t="str">
            <v>TETRACHLOROETHYLENE   127184  24V</v>
          </cell>
          <cell r="D159" t="str">
            <v>Y</v>
          </cell>
          <cell r="E159" t="str">
            <v>Y</v>
          </cell>
          <cell r="J159">
            <v>2.4</v>
          </cell>
          <cell r="K159">
            <v>2.9</v>
          </cell>
        </row>
        <row r="160">
          <cell r="A160" t="str">
            <v/>
          </cell>
          <cell r="C160" t="str">
            <v>TETRACHLOROPHENOL 2,3,4,6   95954</v>
          </cell>
          <cell r="D160" t="str">
            <v>N</v>
          </cell>
          <cell r="E160" t="str">
            <v>N</v>
          </cell>
          <cell r="L160">
            <v>1</v>
          </cell>
        </row>
        <row r="161">
          <cell r="A161" t="str">
            <v/>
          </cell>
          <cell r="C161" t="str">
            <v>THALLIUM  7440280   12M</v>
          </cell>
          <cell r="D161" t="str">
            <v>Y</v>
          </cell>
          <cell r="E161" t="str">
            <v>N</v>
          </cell>
          <cell r="J161">
            <v>1.7</v>
          </cell>
          <cell r="K161">
            <v>6.3</v>
          </cell>
        </row>
        <row r="162">
          <cell r="A162" t="str">
            <v/>
          </cell>
          <cell r="C162" t="str">
            <v>TOLUENE  108883   25V</v>
          </cell>
          <cell r="D162" t="str">
            <v>Y</v>
          </cell>
          <cell r="E162" t="str">
            <v>N</v>
          </cell>
          <cell r="J162">
            <v>72</v>
          </cell>
          <cell r="K162">
            <v>130</v>
          </cell>
        </row>
        <row r="163">
          <cell r="A163" t="str">
            <v/>
          </cell>
          <cell r="C163" t="str">
            <v>TOXAPHENE  8001352   25P</v>
          </cell>
          <cell r="D163" t="str">
            <v>Y</v>
          </cell>
          <cell r="E163" t="str">
            <v>Y</v>
          </cell>
          <cell r="F163">
            <v>0.73</v>
          </cell>
          <cell r="G163">
            <v>2.0000000000000001E-4</v>
          </cell>
          <cell r="H163">
            <v>0.21</v>
          </cell>
          <cell r="I163">
            <v>2.0000000000000001E-4</v>
          </cell>
          <cell r="J163">
            <v>3.1999999999999999E-5</v>
          </cell>
          <cell r="K163">
            <v>3.1999999999999999E-5</v>
          </cell>
        </row>
        <row r="164">
          <cell r="A164" t="str">
            <v/>
          </cell>
          <cell r="C164" t="str">
            <v>1,2-TRANS-DICHLOROETHYLENE  156605 26V</v>
          </cell>
          <cell r="D164" t="str">
            <v>Y</v>
          </cell>
          <cell r="E164" t="str">
            <v>Y</v>
          </cell>
          <cell r="J164">
            <v>200</v>
          </cell>
          <cell r="K164">
            <v>1000</v>
          </cell>
        </row>
        <row r="165">
          <cell r="A165" t="str">
            <v/>
          </cell>
          <cell r="C165" t="str">
            <v>TRIBUTYLTIN (TBT)</v>
          </cell>
          <cell r="D165" t="str">
            <v>N</v>
          </cell>
          <cell r="F165">
            <v>0.46</v>
          </cell>
          <cell r="G165">
            <v>7.1999999999999995E-2</v>
          </cell>
          <cell r="H165">
            <v>0.42</v>
          </cell>
          <cell r="I165">
            <v>7.4000000000000003E-3</v>
          </cell>
        </row>
        <row r="166">
          <cell r="A166" t="str">
            <v/>
          </cell>
          <cell r="C166" t="str">
            <v>TRICHLOROBENZENE 1,2,4   120821 46B</v>
          </cell>
          <cell r="D166" t="str">
            <v>Y</v>
          </cell>
          <cell r="J166">
            <v>3.5999999999999997E-2</v>
          </cell>
          <cell r="K166">
            <v>3.6999999999999998E-2</v>
          </cell>
        </row>
        <row r="167">
          <cell r="A167" t="str">
            <v/>
          </cell>
          <cell r="C167" t="str">
            <v>TRICHLOROETHANE 1,1,1   71556   27V</v>
          </cell>
          <cell r="D167" t="str">
            <v>Y</v>
          </cell>
          <cell r="E167" t="str">
            <v>N</v>
          </cell>
          <cell r="J167">
            <v>20000</v>
          </cell>
          <cell r="K167">
            <v>50000</v>
          </cell>
        </row>
        <row r="168">
          <cell r="A168" t="str">
            <v/>
          </cell>
          <cell r="C168" t="str">
            <v>TRICHLOROETHANE 1,1,2  79005   28V</v>
          </cell>
          <cell r="D168" t="str">
            <v>Y</v>
          </cell>
          <cell r="E168" t="str">
            <v>Y</v>
          </cell>
          <cell r="J168">
            <v>0.35</v>
          </cell>
          <cell r="K168">
            <v>0.9</v>
          </cell>
        </row>
        <row r="169">
          <cell r="A169" t="str">
            <v/>
          </cell>
          <cell r="C169" t="str">
            <v>TRICHLOROETHYLENE  79016   29V</v>
          </cell>
          <cell r="D169" t="str">
            <v>Y</v>
          </cell>
          <cell r="E169" t="str">
            <v>Y</v>
          </cell>
          <cell r="J169">
            <v>0.3</v>
          </cell>
          <cell r="K169">
            <v>0.7</v>
          </cell>
        </row>
        <row r="170">
          <cell r="A170" t="str">
            <v/>
          </cell>
          <cell r="C170" t="str">
            <v>TRICHLOROPHENOL 2,4,5  95954</v>
          </cell>
          <cell r="D170" t="str">
            <v>N</v>
          </cell>
          <cell r="E170" t="str">
            <v>N</v>
          </cell>
          <cell r="L170">
            <v>1</v>
          </cell>
        </row>
        <row r="171">
          <cell r="A171" t="str">
            <v/>
          </cell>
          <cell r="C171" t="str">
            <v>TRICHLOROPHENOL 2,4,6   88062  11A</v>
          </cell>
          <cell r="D171" t="str">
            <v>Y</v>
          </cell>
          <cell r="E171" t="str">
            <v>Y</v>
          </cell>
          <cell r="J171">
            <v>0.25</v>
          </cell>
          <cell r="K171">
            <v>0.28000000000000003</v>
          </cell>
          <cell r="L171">
            <v>2</v>
          </cell>
        </row>
        <row r="172">
          <cell r="A172" t="str">
            <v/>
          </cell>
          <cell r="C172" t="str">
            <v>URANIUM</v>
          </cell>
          <cell r="D172" t="str">
            <v>N</v>
          </cell>
          <cell r="E172" t="str">
            <v>Y</v>
          </cell>
          <cell r="J172">
            <v>30</v>
          </cell>
        </row>
        <row r="173">
          <cell r="A173" t="str">
            <v/>
          </cell>
          <cell r="C173" t="str">
            <v>VINYL CHLORIDE  75014   31V</v>
          </cell>
          <cell r="D173" t="str">
            <v>Y</v>
          </cell>
          <cell r="E173" t="str">
            <v>Y</v>
          </cell>
          <cell r="J173">
            <v>0.02</v>
          </cell>
          <cell r="K173">
            <v>0.18</v>
          </cell>
        </row>
        <row r="174">
          <cell r="A174" t="str">
            <v/>
          </cell>
          <cell r="C174" t="str">
            <v>ZINC-  7440666   13M hardness dependent</v>
          </cell>
          <cell r="D174" t="str">
            <v>Y</v>
          </cell>
          <cell r="E174" t="str">
            <v>N</v>
          </cell>
          <cell r="F174" t="e">
            <v>#NUM!</v>
          </cell>
          <cell r="G174" t="e">
            <v>#NUM!</v>
          </cell>
          <cell r="H174">
            <v>90</v>
          </cell>
          <cell r="I174">
            <v>81</v>
          </cell>
          <cell r="J174">
            <v>1000</v>
          </cell>
          <cell r="K174">
            <v>1000</v>
          </cell>
          <cell r="L174">
            <v>5000</v>
          </cell>
          <cell r="M174">
            <v>0.996</v>
          </cell>
          <cell r="N174">
            <v>0.996</v>
          </cell>
          <cell r="O174">
            <v>0.94599999999999995</v>
          </cell>
          <cell r="P174">
            <v>0.94599999999999995</v>
          </cell>
        </row>
      </sheetData>
      <sheetData sheetId="4" refreshError="1"/>
      <sheetData sheetId="5" refreshError="1"/>
      <sheetData sheetId="6">
        <row r="13">
          <cell r="C13" t="str">
            <v>no</v>
          </cell>
        </row>
        <row r="24">
          <cell r="C24">
            <v>38.999997579018896</v>
          </cell>
        </row>
        <row r="25">
          <cell r="C25" t="e">
            <v>#VALUE!</v>
          </cell>
        </row>
      </sheetData>
      <sheetData sheetId="7">
        <row r="25">
          <cell r="C25">
            <v>2151560068.0873184</v>
          </cell>
        </row>
        <row r="26">
          <cell r="C26">
            <v>323195718.3822152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3" workbookViewId="0">
      <selection activeCell="V11" sqref="V11:AA1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01" sqref="I10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opLeftCell="A125" workbookViewId="0">
      <selection activeCell="G134" sqref="G134"/>
    </sheetView>
  </sheetViews>
  <sheetFormatPr defaultRowHeight="14.4" x14ac:dyDescent="0.3"/>
  <cols>
    <col min="1" max="1" width="10.6640625" bestFit="1" customWidth="1"/>
    <col min="2" max="5" width="16.33203125" bestFit="1" customWidth="1"/>
    <col min="6" max="6" width="16.33203125" style="1" bestFit="1" customWidth="1"/>
    <col min="7" max="7" width="11.44140625" customWidth="1"/>
    <col min="18" max="18" width="9.109375" style="2"/>
  </cols>
  <sheetData>
    <row r="1" spans="1:6" x14ac:dyDescent="0.3">
      <c r="A1" s="10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10</v>
      </c>
    </row>
    <row r="2" spans="1:6" x14ac:dyDescent="0.3">
      <c r="A2" s="10"/>
      <c r="B2" s="2" t="s">
        <v>11</v>
      </c>
      <c r="C2" s="2" t="s">
        <v>11</v>
      </c>
      <c r="D2" s="2" t="s">
        <v>11</v>
      </c>
      <c r="E2" s="2" t="s">
        <v>11</v>
      </c>
      <c r="F2" s="3" t="s">
        <v>11</v>
      </c>
    </row>
    <row r="3" spans="1:6" x14ac:dyDescent="0.3">
      <c r="A3" s="10"/>
      <c r="B3" s="2" t="s">
        <v>12</v>
      </c>
      <c r="C3" s="2" t="s">
        <v>13</v>
      </c>
      <c r="D3" s="2" t="s">
        <v>13</v>
      </c>
      <c r="E3" s="2" t="s">
        <v>13</v>
      </c>
      <c r="F3" s="3" t="s">
        <v>14</v>
      </c>
    </row>
    <row r="4" spans="1:6" x14ac:dyDescent="0.3">
      <c r="A4" s="5">
        <v>40025</v>
      </c>
      <c r="B4">
        <v>66.290000000000006</v>
      </c>
      <c r="C4">
        <v>23.3</v>
      </c>
      <c r="D4">
        <v>6.16</v>
      </c>
      <c r="E4">
        <v>29.46</v>
      </c>
      <c r="F4" s="13">
        <v>16287.214356</v>
      </c>
    </row>
    <row r="5" spans="1:6" x14ac:dyDescent="0.3">
      <c r="A5" s="5">
        <v>40056</v>
      </c>
      <c r="B5">
        <v>71.45</v>
      </c>
      <c r="C5">
        <v>25.4</v>
      </c>
      <c r="D5">
        <v>2.11</v>
      </c>
      <c r="E5">
        <v>27.509999999999998</v>
      </c>
      <c r="F5" s="13">
        <v>16393.01643</v>
      </c>
    </row>
    <row r="6" spans="1:6" x14ac:dyDescent="0.3">
      <c r="A6" s="5">
        <v>40086</v>
      </c>
      <c r="B6">
        <v>75.459999999999994</v>
      </c>
      <c r="C6">
        <v>28.8</v>
      </c>
      <c r="D6">
        <v>6</v>
      </c>
      <c r="E6" s="6">
        <f t="shared" ref="E6" si="0">C6+D6</f>
        <v>34.799999999999997</v>
      </c>
      <c r="F6" s="13">
        <f t="shared" ref="F6" si="1">E6*B6*8.34</f>
        <v>21900.906719999995</v>
      </c>
    </row>
    <row r="7" spans="1:6" x14ac:dyDescent="0.3">
      <c r="A7" s="5">
        <v>40117</v>
      </c>
      <c r="B7">
        <v>90.13</v>
      </c>
      <c r="C7">
        <v>17.600000000000001</v>
      </c>
      <c r="D7">
        <v>7.98</v>
      </c>
      <c r="E7">
        <v>25.580000000000002</v>
      </c>
      <c r="F7" s="13">
        <v>19228.081836000001</v>
      </c>
    </row>
    <row r="8" spans="1:6" x14ac:dyDescent="0.3">
      <c r="A8" s="5">
        <v>40147</v>
      </c>
      <c r="B8">
        <v>156.81</v>
      </c>
      <c r="C8">
        <v>14.4</v>
      </c>
      <c r="D8">
        <v>4.8</v>
      </c>
      <c r="E8">
        <v>19.2</v>
      </c>
      <c r="F8" s="13">
        <v>25109.671679999999</v>
      </c>
    </row>
    <row r="9" spans="1:6" x14ac:dyDescent="0.3">
      <c r="A9" s="5">
        <v>40178</v>
      </c>
      <c r="B9">
        <v>94.62</v>
      </c>
      <c r="C9">
        <v>15.2</v>
      </c>
      <c r="D9">
        <v>6.73</v>
      </c>
      <c r="E9">
        <v>21.93</v>
      </c>
      <c r="F9" s="13">
        <v>17305.638444</v>
      </c>
    </row>
    <row r="10" spans="1:6" x14ac:dyDescent="0.3">
      <c r="A10" s="5">
        <v>40209</v>
      </c>
      <c r="B10">
        <v>155.87</v>
      </c>
      <c r="C10">
        <v>9.5</v>
      </c>
      <c r="D10">
        <v>4.01</v>
      </c>
      <c r="E10">
        <v>13.51</v>
      </c>
      <c r="F10" s="13">
        <v>17562.402857999998</v>
      </c>
    </row>
    <row r="11" spans="1:6" x14ac:dyDescent="0.3">
      <c r="A11" s="5">
        <v>40237</v>
      </c>
      <c r="B11">
        <v>111.72</v>
      </c>
      <c r="C11">
        <v>13.4</v>
      </c>
      <c r="D11">
        <v>4.92</v>
      </c>
      <c r="E11">
        <v>18.32</v>
      </c>
      <c r="F11" s="13">
        <v>17069.564736</v>
      </c>
    </row>
    <row r="12" spans="1:6" x14ac:dyDescent="0.3">
      <c r="A12" s="5">
        <v>40268</v>
      </c>
      <c r="B12">
        <v>96.32</v>
      </c>
      <c r="C12">
        <v>14.2</v>
      </c>
      <c r="D12">
        <v>4.54</v>
      </c>
      <c r="E12">
        <v>18.739999999999998</v>
      </c>
      <c r="F12" s="13">
        <v>15054.006911999997</v>
      </c>
    </row>
    <row r="13" spans="1:6" x14ac:dyDescent="0.3">
      <c r="A13" s="5">
        <v>40298</v>
      </c>
      <c r="B13">
        <v>99.24</v>
      </c>
      <c r="C13">
        <v>16.100000000000001</v>
      </c>
      <c r="D13">
        <v>6.24</v>
      </c>
      <c r="E13">
        <v>22.340000000000003</v>
      </c>
      <c r="F13" s="13">
        <v>18489.960144000001</v>
      </c>
    </row>
    <row r="14" spans="1:6" x14ac:dyDescent="0.3">
      <c r="A14" s="5">
        <v>40329</v>
      </c>
      <c r="B14">
        <v>93.53</v>
      </c>
      <c r="C14">
        <v>18.100000000000001</v>
      </c>
      <c r="D14">
        <v>1.1100000000000001</v>
      </c>
      <c r="E14">
        <v>19.21</v>
      </c>
      <c r="F14" s="13">
        <v>14984.572242000002</v>
      </c>
    </row>
    <row r="15" spans="1:6" x14ac:dyDescent="0.3">
      <c r="A15" s="5">
        <v>40359</v>
      </c>
      <c r="B15">
        <v>92.32</v>
      </c>
      <c r="C15">
        <v>20.6</v>
      </c>
      <c r="D15">
        <v>6.88</v>
      </c>
      <c r="E15">
        <v>27.48</v>
      </c>
      <c r="F15" s="13">
        <v>21158.193023999997</v>
      </c>
    </row>
    <row r="16" spans="1:6" x14ac:dyDescent="0.3">
      <c r="A16" s="5">
        <v>40390</v>
      </c>
      <c r="B16">
        <v>70.150000000000006</v>
      </c>
      <c r="C16">
        <v>23.5</v>
      </c>
      <c r="D16">
        <v>3.56</v>
      </c>
      <c r="E16">
        <v>27.06</v>
      </c>
      <c r="F16" s="13">
        <v>15831.48006</v>
      </c>
    </row>
    <row r="17" spans="1:6" x14ac:dyDescent="0.3">
      <c r="A17" s="5">
        <v>40421</v>
      </c>
      <c r="B17">
        <v>70.67</v>
      </c>
      <c r="C17">
        <v>25.2</v>
      </c>
      <c r="D17">
        <v>5.68</v>
      </c>
      <c r="E17">
        <v>30.88</v>
      </c>
      <c r="F17" s="13">
        <v>18200.295264</v>
      </c>
    </row>
    <row r="18" spans="1:6" x14ac:dyDescent="0.3">
      <c r="A18" s="5">
        <v>40451</v>
      </c>
      <c r="B18">
        <v>87.09</v>
      </c>
      <c r="C18">
        <v>17.8</v>
      </c>
      <c r="D18">
        <v>3</v>
      </c>
      <c r="E18">
        <v>20.8</v>
      </c>
      <c r="F18" s="13">
        <v>15107.676480000002</v>
      </c>
    </row>
    <row r="19" spans="1:6" x14ac:dyDescent="0.3">
      <c r="A19" s="5">
        <v>40482</v>
      </c>
      <c r="B19">
        <v>90.27</v>
      </c>
      <c r="C19">
        <v>17.3</v>
      </c>
      <c r="D19">
        <v>6.49</v>
      </c>
      <c r="E19">
        <v>23.79</v>
      </c>
      <c r="F19" s="13">
        <v>17910.344321999997</v>
      </c>
    </row>
    <row r="20" spans="1:6" x14ac:dyDescent="0.3">
      <c r="A20" s="5">
        <v>40512</v>
      </c>
      <c r="B20">
        <v>102.99</v>
      </c>
      <c r="C20">
        <v>18.5</v>
      </c>
      <c r="D20">
        <v>0.5</v>
      </c>
      <c r="E20">
        <v>19</v>
      </c>
      <c r="F20" s="13">
        <v>16319.795399999999</v>
      </c>
    </row>
    <row r="21" spans="1:6" x14ac:dyDescent="0.3">
      <c r="A21" s="5">
        <v>40543</v>
      </c>
      <c r="B21">
        <v>153.01</v>
      </c>
      <c r="C21">
        <v>15.5</v>
      </c>
      <c r="D21">
        <v>4.09</v>
      </c>
      <c r="E21">
        <v>19.59</v>
      </c>
      <c r="F21" s="13">
        <v>24998.865605999996</v>
      </c>
    </row>
    <row r="22" spans="1:6" x14ac:dyDescent="0.3">
      <c r="A22" s="5">
        <v>40574</v>
      </c>
      <c r="B22">
        <v>127.26</v>
      </c>
      <c r="C22">
        <v>12.6</v>
      </c>
      <c r="D22">
        <v>5.96</v>
      </c>
      <c r="E22">
        <v>18.559999999999999</v>
      </c>
      <c r="F22" s="13">
        <v>19698.626304000001</v>
      </c>
    </row>
    <row r="23" spans="1:6" x14ac:dyDescent="0.3">
      <c r="A23" s="5">
        <v>40602</v>
      </c>
      <c r="B23">
        <v>106.87</v>
      </c>
      <c r="C23">
        <v>13.21</v>
      </c>
      <c r="D23">
        <v>6.52</v>
      </c>
      <c r="E23">
        <v>19.73</v>
      </c>
      <c r="F23" s="13">
        <v>17585.266134000001</v>
      </c>
    </row>
    <row r="24" spans="1:6" x14ac:dyDescent="0.3">
      <c r="A24" s="5">
        <v>40633</v>
      </c>
      <c r="B24">
        <v>148.75</v>
      </c>
      <c r="C24">
        <v>11.5</v>
      </c>
      <c r="D24">
        <v>2.2599999999999998</v>
      </c>
      <c r="E24">
        <v>13.76</v>
      </c>
      <c r="F24" s="13">
        <v>17070.311999999998</v>
      </c>
    </row>
    <row r="25" spans="1:6" x14ac:dyDescent="0.3">
      <c r="A25" s="5">
        <v>40663</v>
      </c>
      <c r="B25">
        <v>108.33</v>
      </c>
      <c r="C25">
        <v>13.2</v>
      </c>
      <c r="D25">
        <v>7.15</v>
      </c>
      <c r="E25">
        <v>20.350000000000001</v>
      </c>
      <c r="F25" s="13">
        <v>18385.65927</v>
      </c>
    </row>
    <row r="26" spans="1:6" x14ac:dyDescent="0.3">
      <c r="A26" s="5">
        <v>40694</v>
      </c>
      <c r="B26">
        <v>104.33</v>
      </c>
      <c r="C26">
        <v>16</v>
      </c>
      <c r="D26">
        <v>6.08</v>
      </c>
      <c r="E26">
        <v>22.08</v>
      </c>
      <c r="F26" s="13">
        <v>19212.077375999997</v>
      </c>
    </row>
    <row r="27" spans="1:6" x14ac:dyDescent="0.3">
      <c r="A27" s="5">
        <v>40724</v>
      </c>
      <c r="B27">
        <v>92.01</v>
      </c>
      <c r="C27">
        <v>24.1</v>
      </c>
      <c r="D27">
        <v>3.21</v>
      </c>
      <c r="E27">
        <v>27.310000000000002</v>
      </c>
      <c r="F27" s="13">
        <v>20956.694454000004</v>
      </c>
    </row>
    <row r="28" spans="1:6" x14ac:dyDescent="0.3">
      <c r="A28" s="5">
        <v>40755</v>
      </c>
      <c r="B28">
        <v>81.02</v>
      </c>
      <c r="C28">
        <v>25</v>
      </c>
      <c r="D28">
        <v>4.34</v>
      </c>
      <c r="E28">
        <v>29.34</v>
      </c>
      <c r="F28" s="13">
        <v>19825.237512</v>
      </c>
    </row>
    <row r="29" spans="1:6" x14ac:dyDescent="0.3">
      <c r="A29" s="5">
        <v>40786</v>
      </c>
      <c r="B29">
        <v>75.62</v>
      </c>
      <c r="C29">
        <v>29.2</v>
      </c>
      <c r="D29">
        <v>4.17</v>
      </c>
      <c r="E29">
        <v>33.369999999999997</v>
      </c>
      <c r="F29" s="13">
        <v>21045.484595999998</v>
      </c>
    </row>
    <row r="30" spans="1:6" x14ac:dyDescent="0.3">
      <c r="A30" s="5">
        <v>40816</v>
      </c>
      <c r="B30">
        <v>68</v>
      </c>
      <c r="C30">
        <v>26.8</v>
      </c>
      <c r="D30">
        <v>2.33</v>
      </c>
      <c r="E30">
        <v>29.130000000000003</v>
      </c>
      <c r="F30" s="13">
        <v>16520.205600000001</v>
      </c>
    </row>
    <row r="31" spans="1:6" x14ac:dyDescent="0.3">
      <c r="A31" s="5">
        <v>40847</v>
      </c>
      <c r="B31">
        <v>76.209999999999994</v>
      </c>
      <c r="C31">
        <v>25.9</v>
      </c>
      <c r="D31">
        <v>4.6500000000000004</v>
      </c>
      <c r="E31">
        <v>30.549999999999997</v>
      </c>
      <c r="F31" s="13">
        <v>19417.31727</v>
      </c>
    </row>
    <row r="32" spans="1:6" x14ac:dyDescent="0.3">
      <c r="A32" s="5">
        <v>40877</v>
      </c>
      <c r="B32">
        <v>100.72</v>
      </c>
      <c r="C32">
        <v>20.8</v>
      </c>
      <c r="D32">
        <v>5.21</v>
      </c>
      <c r="E32">
        <v>26.01</v>
      </c>
      <c r="F32" s="13">
        <v>21848.524848000001</v>
      </c>
    </row>
    <row r="33" spans="1:6" x14ac:dyDescent="0.3">
      <c r="A33" s="5">
        <v>40908</v>
      </c>
      <c r="B33">
        <v>76.88</v>
      </c>
      <c r="C33">
        <v>19.100000000000001</v>
      </c>
      <c r="D33">
        <v>9.01</v>
      </c>
      <c r="E33">
        <v>28.11</v>
      </c>
      <c r="F33" s="13">
        <v>18023.547311999999</v>
      </c>
    </row>
    <row r="34" spans="1:6" x14ac:dyDescent="0.3">
      <c r="A34" s="5">
        <v>40939</v>
      </c>
      <c r="B34">
        <v>119.72</v>
      </c>
      <c r="C34">
        <v>14.8</v>
      </c>
      <c r="D34">
        <v>1.83</v>
      </c>
      <c r="E34">
        <v>16.630000000000003</v>
      </c>
      <c r="F34" s="13">
        <v>16604.469624000001</v>
      </c>
    </row>
    <row r="35" spans="1:6" x14ac:dyDescent="0.3">
      <c r="A35" s="5">
        <v>40968</v>
      </c>
      <c r="B35">
        <v>98.14</v>
      </c>
      <c r="C35">
        <v>18.100000000000001</v>
      </c>
      <c r="D35">
        <v>5.79</v>
      </c>
      <c r="E35">
        <v>23.89</v>
      </c>
      <c r="F35" s="13">
        <v>19553.668764000002</v>
      </c>
    </row>
    <row r="36" spans="1:6" x14ac:dyDescent="0.3">
      <c r="A36" s="5">
        <v>40999</v>
      </c>
      <c r="B36">
        <v>130.63999999999999</v>
      </c>
      <c r="C36">
        <v>15.5</v>
      </c>
      <c r="D36">
        <v>3.2</v>
      </c>
      <c r="E36">
        <v>18.7</v>
      </c>
      <c r="F36" s="13">
        <v>20374.35312</v>
      </c>
    </row>
    <row r="37" spans="1:6" x14ac:dyDescent="0.3">
      <c r="A37" s="5">
        <v>41029</v>
      </c>
      <c r="B37">
        <v>92.49</v>
      </c>
      <c r="C37">
        <v>19.600000000000001</v>
      </c>
      <c r="D37">
        <v>3.78</v>
      </c>
      <c r="E37">
        <v>23.380000000000003</v>
      </c>
      <c r="F37" s="13">
        <v>18034.551108</v>
      </c>
    </row>
    <row r="38" spans="1:6" x14ac:dyDescent="0.3">
      <c r="A38" s="5">
        <v>41060</v>
      </c>
      <c r="B38">
        <v>87.83</v>
      </c>
      <c r="C38">
        <v>20.8</v>
      </c>
      <c r="D38">
        <v>4.42</v>
      </c>
      <c r="E38">
        <v>25.22</v>
      </c>
      <c r="F38" s="13">
        <v>18473.705483999998</v>
      </c>
    </row>
    <row r="39" spans="1:6" x14ac:dyDescent="0.3">
      <c r="A39" s="5">
        <v>41090</v>
      </c>
      <c r="B39">
        <v>85.92</v>
      </c>
      <c r="C39">
        <v>23</v>
      </c>
      <c r="D39">
        <v>3.29</v>
      </c>
      <c r="E39">
        <v>26.29</v>
      </c>
      <c r="F39" s="13">
        <v>18838.698912</v>
      </c>
    </row>
    <row r="40" spans="1:6" x14ac:dyDescent="0.3">
      <c r="A40" s="5">
        <v>41121</v>
      </c>
      <c r="B40">
        <v>75.86</v>
      </c>
      <c r="C40">
        <v>22</v>
      </c>
      <c r="D40">
        <v>6.55</v>
      </c>
      <c r="E40">
        <v>28.55</v>
      </c>
      <c r="F40" s="13">
        <v>18062.797019999998</v>
      </c>
    </row>
    <row r="41" spans="1:6" x14ac:dyDescent="0.3">
      <c r="A41" s="5">
        <v>41152</v>
      </c>
      <c r="B41">
        <v>64.930000000000007</v>
      </c>
      <c r="C41">
        <v>26.5</v>
      </c>
      <c r="D41">
        <v>3.04</v>
      </c>
      <c r="E41">
        <v>29.54</v>
      </c>
      <c r="F41" s="13">
        <v>15996.388548000001</v>
      </c>
    </row>
    <row r="42" spans="1:6" x14ac:dyDescent="0.3">
      <c r="A42" s="5">
        <v>41182</v>
      </c>
      <c r="B42">
        <v>61.28</v>
      </c>
      <c r="C42">
        <v>22.6</v>
      </c>
      <c r="D42">
        <v>5.81</v>
      </c>
      <c r="E42">
        <v>28.41</v>
      </c>
      <c r="F42" s="13">
        <v>14519.646432</v>
      </c>
    </row>
    <row r="43" spans="1:6" x14ac:dyDescent="0.3">
      <c r="A43" s="5">
        <v>41213</v>
      </c>
      <c r="B43">
        <v>93.05</v>
      </c>
      <c r="C43">
        <v>18.100000000000001</v>
      </c>
      <c r="D43">
        <v>3.51</v>
      </c>
      <c r="E43">
        <v>21.61</v>
      </c>
      <c r="F43" s="13">
        <v>16770.15957</v>
      </c>
    </row>
    <row r="44" spans="1:6" x14ac:dyDescent="0.3">
      <c r="A44" s="5">
        <v>41243</v>
      </c>
      <c r="B44">
        <v>139.97</v>
      </c>
      <c r="C44">
        <v>13</v>
      </c>
      <c r="D44">
        <v>2.64</v>
      </c>
      <c r="E44">
        <v>15.64</v>
      </c>
      <c r="F44" s="13">
        <v>18257.350871999999</v>
      </c>
    </row>
    <row r="45" spans="1:6" x14ac:dyDescent="0.3">
      <c r="A45" s="5">
        <v>41274</v>
      </c>
      <c r="B45">
        <v>175.34</v>
      </c>
      <c r="C45">
        <v>8.8000000000000007</v>
      </c>
      <c r="D45">
        <v>5</v>
      </c>
      <c r="E45">
        <v>13.8</v>
      </c>
      <c r="F45" s="13">
        <v>20180.23128</v>
      </c>
    </row>
    <row r="46" spans="1:6" x14ac:dyDescent="0.3">
      <c r="A46" s="5">
        <v>41305</v>
      </c>
      <c r="B46">
        <v>115.43</v>
      </c>
      <c r="C46">
        <v>15.2</v>
      </c>
      <c r="D46">
        <v>5.76</v>
      </c>
      <c r="E46">
        <v>20.96</v>
      </c>
      <c r="F46" s="13">
        <v>20177.902752000002</v>
      </c>
    </row>
    <row r="47" spans="1:6" x14ac:dyDescent="0.3">
      <c r="A47" s="5">
        <v>41333</v>
      </c>
      <c r="B47">
        <v>86.49</v>
      </c>
      <c r="C47">
        <v>17.3</v>
      </c>
      <c r="D47">
        <v>4.91</v>
      </c>
      <c r="E47">
        <v>22.21</v>
      </c>
      <c r="F47" s="13">
        <v>16020.663785999999</v>
      </c>
    </row>
    <row r="48" spans="1:6" x14ac:dyDescent="0.3">
      <c r="A48" s="5">
        <v>41364</v>
      </c>
      <c r="B48">
        <v>91.13</v>
      </c>
      <c r="C48">
        <v>13.9</v>
      </c>
      <c r="D48">
        <v>9.84</v>
      </c>
      <c r="E48">
        <v>23.740000000000002</v>
      </c>
      <c r="F48" s="13">
        <v>18042.974507999999</v>
      </c>
    </row>
    <row r="49" spans="1:6" x14ac:dyDescent="0.3">
      <c r="A49" s="5">
        <v>41394</v>
      </c>
      <c r="B49">
        <v>108.18</v>
      </c>
      <c r="C49">
        <v>8.9</v>
      </c>
      <c r="D49">
        <v>9.73</v>
      </c>
      <c r="E49">
        <v>18.630000000000003</v>
      </c>
      <c r="F49" s="13">
        <v>16808.380956000005</v>
      </c>
    </row>
    <row r="50" spans="1:6" x14ac:dyDescent="0.3">
      <c r="A50" s="5">
        <v>41425</v>
      </c>
      <c r="B50">
        <v>77.400000000000006</v>
      </c>
      <c r="C50">
        <v>25.3</v>
      </c>
      <c r="D50">
        <v>3.11</v>
      </c>
      <c r="E50">
        <v>28.41</v>
      </c>
      <c r="F50" s="13">
        <v>18339.109560000001</v>
      </c>
    </row>
    <row r="51" spans="1:6" x14ac:dyDescent="0.3">
      <c r="A51" s="5">
        <v>41455</v>
      </c>
      <c r="B51">
        <v>74.709999999999994</v>
      </c>
      <c r="C51">
        <v>26.7</v>
      </c>
      <c r="D51">
        <v>2.63</v>
      </c>
      <c r="E51">
        <v>29.33</v>
      </c>
      <c r="F51" s="13">
        <v>18274.977461999999</v>
      </c>
    </row>
    <row r="52" spans="1:6" x14ac:dyDescent="0.3">
      <c r="A52" s="5">
        <v>41486</v>
      </c>
      <c r="B52">
        <v>65.05</v>
      </c>
      <c r="C52">
        <v>26.2</v>
      </c>
      <c r="D52">
        <v>4.05</v>
      </c>
      <c r="E52">
        <v>30.25</v>
      </c>
      <c r="F52" s="13">
        <v>16411.139249999997</v>
      </c>
    </row>
    <row r="53" spans="1:6" x14ac:dyDescent="0.3">
      <c r="A53" s="5">
        <v>41517</v>
      </c>
      <c r="B53">
        <v>68.540000000000006</v>
      </c>
      <c r="C53">
        <v>23</v>
      </c>
      <c r="D53">
        <v>4.57</v>
      </c>
      <c r="E53">
        <v>27.57</v>
      </c>
      <c r="F53" s="13">
        <v>15759.662652000001</v>
      </c>
    </row>
    <row r="54" spans="1:6" x14ac:dyDescent="0.3">
      <c r="A54" s="5">
        <v>41547</v>
      </c>
      <c r="B54">
        <v>85.01</v>
      </c>
      <c r="C54">
        <v>20.3</v>
      </c>
      <c r="D54">
        <v>2.06</v>
      </c>
      <c r="E54">
        <v>22.36</v>
      </c>
      <c r="F54" s="13">
        <v>15852.868824000001</v>
      </c>
    </row>
    <row r="55" spans="1:6" x14ac:dyDescent="0.3">
      <c r="A55" s="5">
        <v>41578</v>
      </c>
      <c r="B55">
        <v>69.06</v>
      </c>
      <c r="C55">
        <v>23.5</v>
      </c>
      <c r="D55">
        <v>4.66</v>
      </c>
      <c r="E55">
        <v>28.16</v>
      </c>
      <c r="F55" s="13">
        <v>16219.044864000001</v>
      </c>
    </row>
    <row r="56" spans="1:6" x14ac:dyDescent="0.3">
      <c r="A56" s="5">
        <v>41608</v>
      </c>
      <c r="B56">
        <v>78.819999999999993</v>
      </c>
      <c r="C56">
        <v>30</v>
      </c>
      <c r="D56">
        <v>2.61</v>
      </c>
      <c r="E56">
        <v>32.61</v>
      </c>
      <c r="F56" s="13">
        <v>21436.470467999996</v>
      </c>
    </row>
    <row r="57" spans="1:6" x14ac:dyDescent="0.3">
      <c r="A57" s="5">
        <v>41639</v>
      </c>
      <c r="B57">
        <v>67</v>
      </c>
      <c r="C57">
        <v>26.9</v>
      </c>
      <c r="D57">
        <v>3.41</v>
      </c>
      <c r="E57">
        <v>30.31</v>
      </c>
      <c r="F57" s="13">
        <v>16936.621800000001</v>
      </c>
    </row>
    <row r="58" spans="1:6" x14ac:dyDescent="0.3">
      <c r="A58" s="5">
        <v>41670</v>
      </c>
      <c r="B58">
        <v>90.54</v>
      </c>
      <c r="C58">
        <v>24.7</v>
      </c>
      <c r="E58">
        <v>24.7</v>
      </c>
      <c r="F58" s="13">
        <v>18651.058919999999</v>
      </c>
    </row>
    <row r="59" spans="1:6" x14ac:dyDescent="0.3">
      <c r="A59" s="5">
        <v>41698</v>
      </c>
      <c r="B59">
        <v>118.04</v>
      </c>
      <c r="C59">
        <v>21</v>
      </c>
      <c r="D59">
        <v>0.93</v>
      </c>
      <c r="E59">
        <v>21.93</v>
      </c>
      <c r="F59" s="13">
        <v>21589.067448000002</v>
      </c>
    </row>
    <row r="60" spans="1:6" x14ac:dyDescent="0.3">
      <c r="A60" s="5">
        <v>41729</v>
      </c>
      <c r="B60">
        <v>154.37</v>
      </c>
      <c r="C60">
        <v>12.3</v>
      </c>
      <c r="D60">
        <v>1.33</v>
      </c>
      <c r="E60">
        <v>13.63</v>
      </c>
      <c r="F60" s="13">
        <v>17547.886254000001</v>
      </c>
    </row>
    <row r="61" spans="1:6" x14ac:dyDescent="0.3">
      <c r="A61" s="5">
        <v>41759</v>
      </c>
      <c r="B61">
        <v>92.39</v>
      </c>
      <c r="C61">
        <v>19.899999999999999</v>
      </c>
      <c r="D61">
        <v>4.7699999999999996</v>
      </c>
      <c r="E61">
        <v>24.669999999999998</v>
      </c>
      <c r="F61" s="13">
        <v>19009.039241999995</v>
      </c>
    </row>
    <row r="62" spans="1:6" x14ac:dyDescent="0.3">
      <c r="A62" s="5">
        <v>41790</v>
      </c>
      <c r="B62">
        <v>84.1</v>
      </c>
      <c r="C62">
        <v>16</v>
      </c>
      <c r="D62">
        <v>4.16</v>
      </c>
      <c r="E62">
        <v>20.16</v>
      </c>
      <c r="F62" s="13">
        <v>14140.103039999998</v>
      </c>
    </row>
    <row r="63" spans="1:6" x14ac:dyDescent="0.3">
      <c r="A63" s="5">
        <v>41820</v>
      </c>
      <c r="B63">
        <v>67.19</v>
      </c>
      <c r="C63">
        <v>25</v>
      </c>
      <c r="D63">
        <v>2.42</v>
      </c>
      <c r="E63">
        <v>27.42</v>
      </c>
      <c r="F63" s="13">
        <v>15365.197332</v>
      </c>
    </row>
    <row r="64" spans="1:6" x14ac:dyDescent="0.3">
      <c r="A64" s="5">
        <v>41851</v>
      </c>
      <c r="B64">
        <v>65.78</v>
      </c>
      <c r="C64">
        <v>27.1</v>
      </c>
      <c r="D64">
        <v>3.23</v>
      </c>
      <c r="E64">
        <v>30.330000000000002</v>
      </c>
      <c r="F64" s="13">
        <v>16639.195716000002</v>
      </c>
    </row>
    <row r="65" spans="1:6" x14ac:dyDescent="0.3">
      <c r="A65" s="5">
        <v>41882</v>
      </c>
      <c r="B65">
        <v>66.36</v>
      </c>
      <c r="C65">
        <v>33.9</v>
      </c>
      <c r="D65">
        <v>1.33</v>
      </c>
      <c r="E65">
        <v>35.229999999999997</v>
      </c>
      <c r="F65" s="13">
        <v>19497.775751999998</v>
      </c>
    </row>
    <row r="66" spans="1:6" x14ac:dyDescent="0.3">
      <c r="A66" s="5">
        <v>41912</v>
      </c>
      <c r="B66">
        <v>73.19</v>
      </c>
      <c r="C66">
        <v>28.3</v>
      </c>
      <c r="D66">
        <v>6.02</v>
      </c>
      <c r="E66">
        <v>34.32</v>
      </c>
      <c r="F66" s="13">
        <v>20949.085872</v>
      </c>
    </row>
    <row r="67" spans="1:6" x14ac:dyDescent="0.3">
      <c r="A67" s="5">
        <v>41943</v>
      </c>
      <c r="B67">
        <v>101.08</v>
      </c>
      <c r="C67">
        <v>22.9</v>
      </c>
      <c r="D67">
        <v>5.79</v>
      </c>
      <c r="E67">
        <v>28.689999999999998</v>
      </c>
      <c r="F67" s="13">
        <v>24185.876567999996</v>
      </c>
    </row>
    <row r="68" spans="1:6" x14ac:dyDescent="0.3">
      <c r="A68" s="5">
        <v>41973</v>
      </c>
      <c r="B68">
        <v>103.96</v>
      </c>
      <c r="C68">
        <v>19.2</v>
      </c>
      <c r="D68">
        <v>4.3</v>
      </c>
      <c r="E68">
        <v>23.5</v>
      </c>
      <c r="F68" s="13">
        <v>20375.1204</v>
      </c>
    </row>
    <row r="69" spans="1:6" x14ac:dyDescent="0.3">
      <c r="A69" s="5">
        <v>42004</v>
      </c>
      <c r="B69">
        <v>127.31</v>
      </c>
      <c r="C69">
        <v>26.5</v>
      </c>
      <c r="D69">
        <v>3.66</v>
      </c>
      <c r="E69">
        <v>30.16</v>
      </c>
      <c r="F69" s="13">
        <v>32022.844464000002</v>
      </c>
    </row>
    <row r="70" spans="1:6" x14ac:dyDescent="0.3">
      <c r="A70" s="5">
        <v>42035</v>
      </c>
      <c r="B70">
        <v>95.496499999999997</v>
      </c>
      <c r="C70">
        <v>24</v>
      </c>
      <c r="D70">
        <v>3.8</v>
      </c>
      <c r="E70">
        <v>27.8</v>
      </c>
      <c r="F70" s="13">
        <v>22141.054518000001</v>
      </c>
    </row>
    <row r="71" spans="1:6" x14ac:dyDescent="0.3">
      <c r="A71" s="5">
        <v>42063</v>
      </c>
      <c r="B71">
        <v>119.69499999999999</v>
      </c>
      <c r="C71">
        <v>10.9</v>
      </c>
      <c r="D71">
        <v>3.27</v>
      </c>
      <c r="E71">
        <v>14.17</v>
      </c>
      <c r="F71" s="13">
        <v>14145.291770999998</v>
      </c>
    </row>
    <row r="72" spans="1:6" x14ac:dyDescent="0.3">
      <c r="A72" s="5">
        <v>42094</v>
      </c>
      <c r="B72">
        <v>104.66800000000001</v>
      </c>
      <c r="C72">
        <v>14.875</v>
      </c>
      <c r="D72">
        <v>2.63</v>
      </c>
      <c r="E72">
        <v>17.504999999999999</v>
      </c>
      <c r="F72" s="13">
        <v>15280.6592556</v>
      </c>
    </row>
    <row r="73" spans="1:6" x14ac:dyDescent="0.3">
      <c r="A73" s="5">
        <v>42124</v>
      </c>
      <c r="B73">
        <v>81.591999999999999</v>
      </c>
      <c r="C73">
        <v>19.933299999999999</v>
      </c>
      <c r="D73">
        <v>5.72</v>
      </c>
      <c r="E73">
        <v>25.653299999999998</v>
      </c>
      <c r="F73" s="13">
        <v>17456.487807023997</v>
      </c>
    </row>
    <row r="74" spans="1:6" x14ac:dyDescent="0.3">
      <c r="A74" s="5">
        <v>42155</v>
      </c>
      <c r="B74">
        <v>68.776499999999999</v>
      </c>
      <c r="C74">
        <v>31.166699999999999</v>
      </c>
      <c r="D74">
        <v>4</v>
      </c>
      <c r="E74">
        <v>35.166699999999999</v>
      </c>
      <c r="F74" s="13">
        <v>20171.478804866998</v>
      </c>
    </row>
    <row r="75" spans="1:6" x14ac:dyDescent="0.3">
      <c r="A75" s="5">
        <v>42185</v>
      </c>
      <c r="B75">
        <v>64.277299999999997</v>
      </c>
      <c r="C75">
        <v>32.2333</v>
      </c>
      <c r="D75">
        <v>2.59</v>
      </c>
      <c r="E75">
        <v>34.823300000000003</v>
      </c>
      <c r="F75" s="13">
        <v>18667.8198270906</v>
      </c>
    </row>
    <row r="76" spans="1:6" x14ac:dyDescent="0.3">
      <c r="A76" s="5">
        <v>42216</v>
      </c>
      <c r="B76">
        <v>62.829000000000001</v>
      </c>
      <c r="C76">
        <v>31.4</v>
      </c>
      <c r="D76">
        <v>2.7</v>
      </c>
      <c r="E76">
        <v>34.1</v>
      </c>
      <c r="F76" s="13">
        <v>17868.190626000003</v>
      </c>
    </row>
    <row r="77" spans="1:6" x14ac:dyDescent="0.3">
      <c r="A77" s="5">
        <v>42247</v>
      </c>
      <c r="B77">
        <v>72.017700000000005</v>
      </c>
      <c r="C77">
        <v>27.5</v>
      </c>
      <c r="D77">
        <v>4.24</v>
      </c>
      <c r="E77">
        <v>31.740000000000002</v>
      </c>
      <c r="F77" s="13">
        <v>19063.920595320003</v>
      </c>
    </row>
    <row r="78" spans="1:6" x14ac:dyDescent="0.3">
      <c r="A78" s="5">
        <v>42277</v>
      </c>
      <c r="B78">
        <v>66.330699999999993</v>
      </c>
      <c r="C78">
        <v>24.65</v>
      </c>
      <c r="D78">
        <v>21.7</v>
      </c>
      <c r="E78">
        <v>46.349999999999994</v>
      </c>
      <c r="F78" s="13">
        <v>25640.729061299993</v>
      </c>
    </row>
    <row r="79" spans="1:6" x14ac:dyDescent="0.3">
      <c r="A79" s="5">
        <v>42308</v>
      </c>
      <c r="B79">
        <v>77.351600000000005</v>
      </c>
      <c r="C79">
        <v>19.433299999999999</v>
      </c>
      <c r="D79">
        <v>2.65</v>
      </c>
      <c r="E79">
        <v>22.083299999999998</v>
      </c>
      <c r="F79" s="13">
        <v>14246.2094262552</v>
      </c>
    </row>
    <row r="80" spans="1:6" x14ac:dyDescent="0.3">
      <c r="A80" s="5">
        <v>42338</v>
      </c>
      <c r="B80">
        <v>119.73399999999999</v>
      </c>
      <c r="C80">
        <v>10.15</v>
      </c>
      <c r="D80">
        <v>4.1500000000000004</v>
      </c>
      <c r="E80">
        <v>14.3</v>
      </c>
      <c r="F80" s="13">
        <v>14279.716308000001</v>
      </c>
    </row>
    <row r="81" spans="1:6" x14ac:dyDescent="0.3">
      <c r="A81" s="5">
        <v>42369</v>
      </c>
      <c r="B81">
        <v>172.869</v>
      </c>
      <c r="C81">
        <v>4.55</v>
      </c>
      <c r="D81">
        <v>4.7699999999999996</v>
      </c>
      <c r="E81">
        <v>9.32</v>
      </c>
      <c r="F81" s="13">
        <v>13436.899927200002</v>
      </c>
    </row>
    <row r="82" spans="1:6" x14ac:dyDescent="0.3">
      <c r="A82" s="5">
        <v>42400</v>
      </c>
      <c r="B82">
        <v>145.51300000000001</v>
      </c>
      <c r="C82">
        <v>14.7333</v>
      </c>
      <c r="D82">
        <v>3.97</v>
      </c>
      <c r="E82">
        <v>18.703299999999999</v>
      </c>
      <c r="F82" s="13">
        <v>22697.921262786</v>
      </c>
    </row>
    <row r="83" spans="1:6" x14ac:dyDescent="0.3">
      <c r="A83" s="5">
        <v>42429</v>
      </c>
      <c r="B83">
        <v>124.527</v>
      </c>
      <c r="C83">
        <v>16.100000000000001</v>
      </c>
      <c r="D83">
        <v>4.1500000000000004</v>
      </c>
      <c r="E83">
        <v>20.25</v>
      </c>
      <c r="F83" s="13">
        <v>21030.742395000001</v>
      </c>
    </row>
    <row r="84" spans="1:6" x14ac:dyDescent="0.3">
      <c r="A84" s="5">
        <v>42460</v>
      </c>
      <c r="B84">
        <v>133.41300000000001</v>
      </c>
      <c r="C84">
        <v>8.3000000000000007</v>
      </c>
      <c r="D84">
        <v>2.41</v>
      </c>
      <c r="E84">
        <v>10.71</v>
      </c>
      <c r="F84" s="13">
        <v>11916.635938200001</v>
      </c>
    </row>
    <row r="85" spans="1:6" x14ac:dyDescent="0.3">
      <c r="A85" s="5">
        <v>42490</v>
      </c>
      <c r="B85">
        <v>78.875</v>
      </c>
      <c r="C85">
        <v>15.966699999999999</v>
      </c>
      <c r="D85">
        <v>4.41</v>
      </c>
      <c r="E85">
        <v>20.3767</v>
      </c>
      <c r="F85" s="13">
        <v>13404.149852250001</v>
      </c>
    </row>
    <row r="86" spans="1:6" x14ac:dyDescent="0.3">
      <c r="A86" s="5">
        <v>42521</v>
      </c>
      <c r="B86">
        <v>71.287700000000001</v>
      </c>
      <c r="C86">
        <v>24.1</v>
      </c>
      <c r="D86">
        <v>3.34</v>
      </c>
      <c r="E86">
        <v>27.44</v>
      </c>
      <c r="F86" s="13">
        <v>16314.161629920001</v>
      </c>
    </row>
    <row r="87" spans="1:6" x14ac:dyDescent="0.3">
      <c r="A87" s="5">
        <v>42551</v>
      </c>
      <c r="B87">
        <v>71.688000000000002</v>
      </c>
      <c r="C87">
        <v>32</v>
      </c>
      <c r="D87">
        <v>3.1</v>
      </c>
      <c r="E87">
        <v>35.1</v>
      </c>
      <c r="F87" s="13">
        <v>20985.514992</v>
      </c>
    </row>
    <row r="88" spans="1:6" x14ac:dyDescent="0.3">
      <c r="A88" s="5">
        <v>42582</v>
      </c>
      <c r="B88">
        <v>64.230599999999995</v>
      </c>
      <c r="C88">
        <v>21.45</v>
      </c>
      <c r="D88">
        <v>3.85</v>
      </c>
      <c r="E88">
        <v>25.3</v>
      </c>
      <c r="F88" s="13">
        <v>13552.785061199998</v>
      </c>
    </row>
    <row r="89" spans="1:6" x14ac:dyDescent="0.3">
      <c r="A89" s="5">
        <v>42613</v>
      </c>
      <c r="B89">
        <v>59.744799999999998</v>
      </c>
      <c r="C89">
        <v>24.6</v>
      </c>
      <c r="D89">
        <v>5.05</v>
      </c>
      <c r="E89">
        <v>29.650000000000002</v>
      </c>
      <c r="F89" s="13">
        <v>14773.7538888</v>
      </c>
    </row>
    <row r="90" spans="1:6" x14ac:dyDescent="0.3">
      <c r="A90" s="5">
        <v>42643</v>
      </c>
      <c r="B90">
        <v>61.014699999999998</v>
      </c>
      <c r="C90">
        <v>25.2</v>
      </c>
      <c r="D90">
        <v>4.3</v>
      </c>
      <c r="E90">
        <v>29.5</v>
      </c>
      <c r="F90" s="13">
        <v>15011.446640999999</v>
      </c>
    </row>
    <row r="91" spans="1:6" x14ac:dyDescent="0.3">
      <c r="A91" s="5">
        <v>42674</v>
      </c>
      <c r="B91">
        <v>117.267</v>
      </c>
      <c r="C91">
        <v>13.9</v>
      </c>
      <c r="D91">
        <v>3.06</v>
      </c>
      <c r="E91">
        <v>16.96</v>
      </c>
      <c r="F91" s="13">
        <v>16586.994988800001</v>
      </c>
    </row>
    <row r="92" spans="1:6" x14ac:dyDescent="0.3">
      <c r="A92" s="5">
        <v>42704</v>
      </c>
      <c r="B92">
        <v>141.81</v>
      </c>
      <c r="C92">
        <v>10.2333</v>
      </c>
      <c r="D92">
        <v>4.58</v>
      </c>
      <c r="E92">
        <v>14.8133</v>
      </c>
      <c r="F92" s="13">
        <v>17519.621768820001</v>
      </c>
    </row>
    <row r="93" spans="1:6" x14ac:dyDescent="0.3">
      <c r="A93" s="15">
        <v>42735</v>
      </c>
      <c r="B93">
        <v>105.71599999999999</v>
      </c>
      <c r="C93">
        <v>14.8</v>
      </c>
      <c r="D93">
        <v>4.09</v>
      </c>
      <c r="E93">
        <v>18.89</v>
      </c>
      <c r="F93" s="13">
        <v>16654.773501600001</v>
      </c>
    </row>
    <row r="94" spans="1:6" x14ac:dyDescent="0.3">
      <c r="A94" s="15">
        <v>42766</v>
      </c>
      <c r="B94">
        <v>112.848</v>
      </c>
      <c r="C94">
        <v>18.66</v>
      </c>
      <c r="D94">
        <v>1.81</v>
      </c>
      <c r="E94">
        <v>20.47</v>
      </c>
      <c r="F94" s="13">
        <v>19265.387990399999</v>
      </c>
    </row>
    <row r="95" spans="1:6" x14ac:dyDescent="0.3">
      <c r="A95" s="15">
        <v>42794</v>
      </c>
      <c r="B95">
        <v>144.71600000000001</v>
      </c>
      <c r="C95">
        <v>11.333299999999999</v>
      </c>
      <c r="D95">
        <v>1.48</v>
      </c>
      <c r="E95">
        <v>12.8133</v>
      </c>
      <c r="F95" s="13">
        <v>15464.774620152</v>
      </c>
    </row>
    <row r="96" spans="1:6" x14ac:dyDescent="0.3">
      <c r="A96" s="15">
        <v>42825</v>
      </c>
      <c r="B96">
        <v>130.79400000000001</v>
      </c>
      <c r="C96">
        <v>12.775</v>
      </c>
      <c r="D96">
        <v>1.56</v>
      </c>
      <c r="E96">
        <v>14.335000000000001</v>
      </c>
      <c r="F96" s="13">
        <v>15636.932796600002</v>
      </c>
    </row>
    <row r="97" spans="1:6" x14ac:dyDescent="0.3">
      <c r="A97" s="15">
        <v>42855</v>
      </c>
      <c r="B97">
        <v>108.133</v>
      </c>
      <c r="C97">
        <v>11.6333</v>
      </c>
      <c r="D97">
        <v>2.15</v>
      </c>
      <c r="E97">
        <v>13.783300000000001</v>
      </c>
      <c r="F97" s="13">
        <v>12430.182688026</v>
      </c>
    </row>
    <row r="98" spans="1:6" x14ac:dyDescent="0.3">
      <c r="A98" s="15">
        <v>42886</v>
      </c>
      <c r="B98">
        <v>93.582300000000004</v>
      </c>
      <c r="C98">
        <v>12.7667</v>
      </c>
      <c r="D98">
        <v>6.48</v>
      </c>
      <c r="E98">
        <v>19.246700000000001</v>
      </c>
      <c r="F98" s="13">
        <v>15021.594781439402</v>
      </c>
    </row>
    <row r="99" spans="1:6" x14ac:dyDescent="0.3">
      <c r="A99" s="15">
        <v>42916</v>
      </c>
      <c r="B99">
        <v>78.219300000000004</v>
      </c>
      <c r="C99">
        <v>13.1333</v>
      </c>
      <c r="D99">
        <v>11.2</v>
      </c>
      <c r="E99">
        <v>24.333300000000001</v>
      </c>
      <c r="F99" s="13">
        <v>15873.802997034602</v>
      </c>
    </row>
    <row r="100" spans="1:6" x14ac:dyDescent="0.3">
      <c r="A100" s="15">
        <v>42947</v>
      </c>
      <c r="B100">
        <v>68.513499999999993</v>
      </c>
      <c r="C100">
        <v>21.524999999999999</v>
      </c>
      <c r="D100">
        <v>6.52</v>
      </c>
      <c r="E100">
        <v>28.044999999999998</v>
      </c>
      <c r="F100" s="13">
        <v>16024.985636549998</v>
      </c>
    </row>
    <row r="101" spans="1:6" x14ac:dyDescent="0.3">
      <c r="A101" s="15">
        <v>42978</v>
      </c>
      <c r="B101">
        <v>65.828999999999994</v>
      </c>
      <c r="C101">
        <v>27.3</v>
      </c>
      <c r="D101">
        <v>1.74</v>
      </c>
      <c r="E101">
        <v>29.04</v>
      </c>
      <c r="F101" s="13">
        <v>15943.362494399998</v>
      </c>
    </row>
    <row r="102" spans="1:6" x14ac:dyDescent="0.3">
      <c r="A102" s="15">
        <v>43008</v>
      </c>
      <c r="B102">
        <v>66.58</v>
      </c>
      <c r="C102">
        <v>29.1</v>
      </c>
      <c r="D102">
        <v>1.33</v>
      </c>
      <c r="E102">
        <v>30.43</v>
      </c>
      <c r="F102" s="13">
        <v>16897.085196</v>
      </c>
    </row>
    <row r="103" spans="1:6" x14ac:dyDescent="0.3">
      <c r="A103" s="15">
        <v>43039</v>
      </c>
      <c r="B103">
        <v>84.501300000000001</v>
      </c>
      <c r="C103">
        <v>29.2</v>
      </c>
      <c r="D103">
        <v>2.25</v>
      </c>
      <c r="E103">
        <v>31.45</v>
      </c>
      <c r="F103" s="13">
        <v>22164.0994809</v>
      </c>
    </row>
    <row r="104" spans="1:6" x14ac:dyDescent="0.3">
      <c r="A104" s="15">
        <v>43069</v>
      </c>
      <c r="B104">
        <v>129.744</v>
      </c>
      <c r="C104">
        <v>16.75</v>
      </c>
      <c r="D104">
        <v>0.44</v>
      </c>
      <c r="E104">
        <v>17.190000000000001</v>
      </c>
      <c r="F104" s="13">
        <v>18600.696662399998</v>
      </c>
    </row>
    <row r="105" spans="1:6" x14ac:dyDescent="0.3">
      <c r="A105" s="5">
        <v>43100</v>
      </c>
      <c r="B105">
        <v>110.634</v>
      </c>
      <c r="C105">
        <v>21.7</v>
      </c>
      <c r="D105">
        <v>1.03</v>
      </c>
      <c r="E105">
        <v>22.73</v>
      </c>
      <c r="F105" s="13">
        <v>20972.688238800001</v>
      </c>
    </row>
    <row r="106" spans="1:6" x14ac:dyDescent="0.3">
      <c r="A106" s="5">
        <v>43131</v>
      </c>
      <c r="B106">
        <v>164.553</v>
      </c>
      <c r="C106">
        <v>15.35</v>
      </c>
      <c r="D106">
        <v>1.08</v>
      </c>
      <c r="E106">
        <v>16.43</v>
      </c>
      <c r="F106" s="13">
        <v>22548.0722886</v>
      </c>
    </row>
    <row r="107" spans="1:6" x14ac:dyDescent="0.3">
      <c r="A107" s="5">
        <v>43159</v>
      </c>
      <c r="B107">
        <v>108.053</v>
      </c>
      <c r="C107">
        <v>18.55</v>
      </c>
      <c r="D107">
        <v>1.66</v>
      </c>
      <c r="E107">
        <v>20.21</v>
      </c>
      <c r="F107" s="13">
        <v>18212.4844242</v>
      </c>
    </row>
    <row r="108" spans="1:6" x14ac:dyDescent="0.3">
      <c r="A108" s="5">
        <v>43190</v>
      </c>
      <c r="B108">
        <v>93.245199999999997</v>
      </c>
      <c r="C108">
        <v>23.95</v>
      </c>
      <c r="D108">
        <v>0.63</v>
      </c>
      <c r="E108">
        <v>24.58</v>
      </c>
      <c r="F108" s="13">
        <v>19115.004913439996</v>
      </c>
    </row>
    <row r="109" spans="1:6" x14ac:dyDescent="0.3">
      <c r="A109" s="5">
        <v>43220</v>
      </c>
      <c r="B109">
        <v>123.18300000000001</v>
      </c>
      <c r="C109">
        <v>21.64</v>
      </c>
      <c r="D109">
        <v>0.92</v>
      </c>
      <c r="E109">
        <v>22.560000000000002</v>
      </c>
      <c r="F109" s="13">
        <v>23176.930723200003</v>
      </c>
    </row>
    <row r="110" spans="1:6" x14ac:dyDescent="0.3">
      <c r="A110" s="5">
        <v>43251</v>
      </c>
      <c r="B110">
        <v>74.487399999999994</v>
      </c>
      <c r="C110">
        <v>27.574999999999999</v>
      </c>
      <c r="D110">
        <v>0.65</v>
      </c>
      <c r="E110">
        <v>28.224999999999998</v>
      </c>
      <c r="F110" s="13">
        <v>17534.073254099996</v>
      </c>
    </row>
    <row r="111" spans="1:6" x14ac:dyDescent="0.3">
      <c r="A111" s="5">
        <v>43281</v>
      </c>
      <c r="B111">
        <v>71.667299999999997</v>
      </c>
      <c r="C111">
        <v>30.9</v>
      </c>
      <c r="D111">
        <v>0.38</v>
      </c>
      <c r="E111">
        <v>31.279999999999998</v>
      </c>
      <c r="F111" s="13">
        <v>18696.221220959997</v>
      </c>
    </row>
    <row r="112" spans="1:6" x14ac:dyDescent="0.3">
      <c r="A112" s="5">
        <v>43312</v>
      </c>
      <c r="B112">
        <v>63.8245</v>
      </c>
      <c r="C112">
        <v>34.72</v>
      </c>
      <c r="D112">
        <v>0.88</v>
      </c>
      <c r="E112">
        <v>35.6</v>
      </c>
      <c r="F112" s="13">
        <v>18949.749348000001</v>
      </c>
    </row>
    <row r="113" spans="1:7" x14ac:dyDescent="0.3">
      <c r="A113" s="5">
        <v>43343</v>
      </c>
      <c r="B113">
        <v>63.012300000000003</v>
      </c>
      <c r="C113">
        <v>34.466700000000003</v>
      </c>
      <c r="D113">
        <v>0.46</v>
      </c>
      <c r="E113">
        <v>34.926700000000004</v>
      </c>
      <c r="F113" s="13">
        <v>18354.769564739403</v>
      </c>
    </row>
    <row r="114" spans="1:7" x14ac:dyDescent="0.3">
      <c r="A114" s="5">
        <v>43373</v>
      </c>
      <c r="B114">
        <v>64.546700000000001</v>
      </c>
      <c r="C114">
        <v>32.42</v>
      </c>
      <c r="D114">
        <v>0.45</v>
      </c>
      <c r="E114">
        <v>32.870000000000005</v>
      </c>
      <c r="F114" s="13">
        <v>17694.561241860003</v>
      </c>
    </row>
    <row r="115" spans="1:7" x14ac:dyDescent="0.3">
      <c r="A115" s="5">
        <v>43404</v>
      </c>
      <c r="B115">
        <v>73.876800000000003</v>
      </c>
      <c r="C115">
        <v>27.85</v>
      </c>
      <c r="D115">
        <v>0.46</v>
      </c>
      <c r="E115">
        <v>28.310000000000002</v>
      </c>
      <c r="F115" s="13">
        <v>17442.711414720001</v>
      </c>
    </row>
    <row r="116" spans="1:7" x14ac:dyDescent="0.3">
      <c r="A116" s="5">
        <v>43434</v>
      </c>
      <c r="B116">
        <v>87.660300000000007</v>
      </c>
      <c r="C116">
        <v>26.866700000000002</v>
      </c>
      <c r="D116">
        <v>2.85</v>
      </c>
      <c r="E116">
        <v>29.716700000000003</v>
      </c>
      <c r="F116" s="13">
        <v>21725.490140663405</v>
      </c>
    </row>
    <row r="117" spans="1:7" x14ac:dyDescent="0.3">
      <c r="A117" s="5">
        <v>43465</v>
      </c>
      <c r="B117">
        <v>111.46599999999999</v>
      </c>
      <c r="C117">
        <v>17.8</v>
      </c>
      <c r="D117">
        <v>2.02</v>
      </c>
      <c r="E117">
        <v>19.82</v>
      </c>
      <c r="F117" s="13">
        <v>18425.196040800001</v>
      </c>
    </row>
    <row r="118" spans="1:7" x14ac:dyDescent="0.3">
      <c r="A118" s="5">
        <v>43496</v>
      </c>
      <c r="B118">
        <v>100.10899999999999</v>
      </c>
      <c r="C118">
        <v>22.2333</v>
      </c>
      <c r="D118">
        <v>2.0299999999999998</v>
      </c>
      <c r="E118">
        <v>24.263300000000001</v>
      </c>
      <c r="F118" s="13">
        <v>20257.648995497999</v>
      </c>
    </row>
    <row r="119" spans="1:7" x14ac:dyDescent="0.3">
      <c r="A119" s="5">
        <v>43524</v>
      </c>
      <c r="B119">
        <v>114.242</v>
      </c>
      <c r="C119">
        <v>17.600000000000001</v>
      </c>
      <c r="D119">
        <v>1.47</v>
      </c>
      <c r="E119">
        <v>19.07</v>
      </c>
      <c r="F119" s="13">
        <v>18169.481799599998</v>
      </c>
    </row>
    <row r="120" spans="1:7" x14ac:dyDescent="0.3">
      <c r="A120" s="5">
        <v>43555</v>
      </c>
      <c r="B120">
        <v>81.09</v>
      </c>
      <c r="C120">
        <v>29.35</v>
      </c>
      <c r="D120">
        <v>0.66</v>
      </c>
      <c r="E120">
        <v>30.01</v>
      </c>
      <c r="F120" s="13">
        <v>20295.480906000001</v>
      </c>
    </row>
    <row r="121" spans="1:7" x14ac:dyDescent="0.3">
      <c r="A121" s="5">
        <v>43585</v>
      </c>
      <c r="B121">
        <v>81.975300000000004</v>
      </c>
      <c r="C121">
        <v>30.475000000000001</v>
      </c>
      <c r="D121">
        <v>0.69</v>
      </c>
      <c r="E121">
        <v>31.165000000000003</v>
      </c>
      <c r="F121" s="13">
        <v>21306.700272330003</v>
      </c>
    </row>
    <row r="122" spans="1:7" x14ac:dyDescent="0.3">
      <c r="A122" s="5">
        <v>43616</v>
      </c>
      <c r="B122">
        <v>69.934799999999996</v>
      </c>
      <c r="C122">
        <v>30.2</v>
      </c>
      <c r="D122">
        <v>1.61</v>
      </c>
      <c r="E122">
        <v>31.81</v>
      </c>
      <c r="F122" s="13">
        <v>18553.380739919998</v>
      </c>
    </row>
    <row r="123" spans="1:7" x14ac:dyDescent="0.3">
      <c r="A123" s="5">
        <v>43646</v>
      </c>
      <c r="B123">
        <v>64.820300000000003</v>
      </c>
      <c r="C123">
        <v>29.274999999999999</v>
      </c>
      <c r="D123">
        <v>2.2200000000000002</v>
      </c>
      <c r="E123">
        <v>31.494999999999997</v>
      </c>
      <c r="F123" s="13">
        <v>17026.238006489999</v>
      </c>
    </row>
    <row r="124" spans="1:7" x14ac:dyDescent="0.3">
      <c r="A124" s="5">
        <v>43677</v>
      </c>
      <c r="B124">
        <v>66.733500000000006</v>
      </c>
      <c r="C124">
        <v>29.3</v>
      </c>
      <c r="D124">
        <v>2.81</v>
      </c>
      <c r="E124">
        <v>32.11</v>
      </c>
      <c r="F124" s="13">
        <v>17871.057792900003</v>
      </c>
    </row>
    <row r="128" spans="1:7" x14ac:dyDescent="0.3">
      <c r="F128" s="12">
        <f>MIN(F4:F124)</f>
        <v>11916.635938200001</v>
      </c>
      <c r="G128" t="s">
        <v>1</v>
      </c>
    </row>
    <row r="129" spans="1:7" x14ac:dyDescent="0.3">
      <c r="A129" t="s">
        <v>15</v>
      </c>
      <c r="F129" s="12">
        <f>MAX(F4:F124)</f>
        <v>32022.844464000002</v>
      </c>
      <c r="G129" t="s">
        <v>2</v>
      </c>
    </row>
    <row r="130" spans="1:7" x14ac:dyDescent="0.3">
      <c r="A130" s="18" t="s">
        <v>16</v>
      </c>
      <c r="B130" s="18"/>
      <c r="C130" s="18"/>
      <c r="F130" s="12">
        <f>MEDIAN(F4:F124)</f>
        <v>18042.974507999999</v>
      </c>
      <c r="G130" t="s">
        <v>3</v>
      </c>
    </row>
    <row r="131" spans="1:7" x14ac:dyDescent="0.3">
      <c r="A131" s="18"/>
      <c r="B131" s="18"/>
      <c r="C131" s="18"/>
      <c r="F131" s="12">
        <f>AVERAGE(F4:F124)</f>
        <v>18238.979622584757</v>
      </c>
      <c r="G131" t="s">
        <v>0</v>
      </c>
    </row>
    <row r="132" spans="1:7" x14ac:dyDescent="0.3">
      <c r="F132" s="12">
        <f>PERCENTILE(F4:F124,0.99)</f>
        <v>25534.517585039994</v>
      </c>
      <c r="G132" t="s">
        <v>4</v>
      </c>
    </row>
    <row r="133" spans="1:7" x14ac:dyDescent="0.3">
      <c r="F133" s="12">
        <f>PERCENTILE(F4:F124,0.95)</f>
        <v>22697.921262786</v>
      </c>
      <c r="G133" t="s">
        <v>5</v>
      </c>
    </row>
    <row r="134" spans="1:7" x14ac:dyDescent="0.3">
      <c r="F134" s="12">
        <v>20400</v>
      </c>
      <c r="G134" t="s">
        <v>26</v>
      </c>
    </row>
    <row r="135" spans="1:7" x14ac:dyDescent="0.3">
      <c r="F135" s="12">
        <v>18900</v>
      </c>
      <c r="G135" t="s">
        <v>23</v>
      </c>
    </row>
    <row r="136" spans="1:7" x14ac:dyDescent="0.3">
      <c r="F136" s="12">
        <v>19900</v>
      </c>
      <c r="G136" t="s">
        <v>25</v>
      </c>
    </row>
    <row r="137" spans="1:7" x14ac:dyDescent="0.3">
      <c r="F137" s="12">
        <v>18800</v>
      </c>
      <c r="G137" t="s">
        <v>22</v>
      </c>
    </row>
    <row r="163" spans="1:7" x14ac:dyDescent="0.3">
      <c r="E163" s="17" t="s">
        <v>24</v>
      </c>
      <c r="F163" s="17"/>
    </row>
    <row r="164" spans="1:7" x14ac:dyDescent="0.3">
      <c r="A164" s="2" t="s">
        <v>17</v>
      </c>
      <c r="B164" s="2" t="s">
        <v>20</v>
      </c>
      <c r="C164" s="2" t="s">
        <v>18</v>
      </c>
      <c r="D164" s="2" t="s">
        <v>19</v>
      </c>
      <c r="E164" s="2" t="s">
        <v>17</v>
      </c>
      <c r="F164" s="2" t="s">
        <v>20</v>
      </c>
    </row>
    <row r="167" spans="1:7" x14ac:dyDescent="0.3">
      <c r="A167" s="8">
        <f>$F$135</f>
        <v>18900</v>
      </c>
      <c r="B167" s="9">
        <v>20400</v>
      </c>
      <c r="C167">
        <v>25534.517585039994</v>
      </c>
      <c r="D167" s="7">
        <f>$F$131</f>
        <v>18238.979622584757</v>
      </c>
      <c r="E167" s="16">
        <f>$F$137</f>
        <v>18800</v>
      </c>
      <c r="F167" s="1">
        <f>$F$136</f>
        <v>19900</v>
      </c>
      <c r="G167" s="5">
        <v>42035</v>
      </c>
    </row>
    <row r="168" spans="1:7" x14ac:dyDescent="0.3">
      <c r="A168" s="8">
        <f t="shared" ref="A168:A231" si="2">$F$135</f>
        <v>18900</v>
      </c>
      <c r="B168" s="9">
        <v>20400</v>
      </c>
      <c r="C168">
        <v>25534.517585039994</v>
      </c>
      <c r="D168" s="7">
        <f t="shared" ref="D168:D231" si="3">$F$131</f>
        <v>18238.979622584757</v>
      </c>
      <c r="E168" s="16">
        <f t="shared" ref="E168:E231" si="4">$F$137</f>
        <v>18800</v>
      </c>
      <c r="F168" s="1">
        <f>$F$136</f>
        <v>19900</v>
      </c>
      <c r="G168" s="5">
        <v>42063</v>
      </c>
    </row>
    <row r="169" spans="1:7" x14ac:dyDescent="0.3">
      <c r="A169" s="8">
        <f t="shared" si="2"/>
        <v>18900</v>
      </c>
      <c r="B169" s="9">
        <v>20400</v>
      </c>
      <c r="C169">
        <v>25534.517585039994</v>
      </c>
      <c r="D169" s="7">
        <f t="shared" si="3"/>
        <v>18238.979622584757</v>
      </c>
      <c r="E169" s="16">
        <f t="shared" si="4"/>
        <v>18800</v>
      </c>
      <c r="F169" s="1">
        <f t="shared" ref="F169:F232" si="5">$F$136</f>
        <v>19900</v>
      </c>
      <c r="G169" s="5">
        <v>42094</v>
      </c>
    </row>
    <row r="170" spans="1:7" x14ac:dyDescent="0.3">
      <c r="A170" s="8">
        <f t="shared" si="2"/>
        <v>18900</v>
      </c>
      <c r="B170" s="9">
        <v>20400</v>
      </c>
      <c r="C170">
        <v>25534.517585039994</v>
      </c>
      <c r="D170" s="7">
        <f t="shared" si="3"/>
        <v>18238.979622584757</v>
      </c>
      <c r="E170" s="16">
        <f t="shared" si="4"/>
        <v>18800</v>
      </c>
      <c r="F170" s="1">
        <f t="shared" si="5"/>
        <v>19900</v>
      </c>
      <c r="G170" s="5">
        <v>42124</v>
      </c>
    </row>
    <row r="171" spans="1:7" x14ac:dyDescent="0.3">
      <c r="A171" s="8">
        <f t="shared" si="2"/>
        <v>18900</v>
      </c>
      <c r="B171" s="9">
        <v>20400</v>
      </c>
      <c r="C171">
        <v>25534.517585039994</v>
      </c>
      <c r="D171" s="7">
        <f t="shared" si="3"/>
        <v>18238.979622584757</v>
      </c>
      <c r="E171" s="16">
        <f t="shared" si="4"/>
        <v>18800</v>
      </c>
      <c r="F171" s="1">
        <f t="shared" si="5"/>
        <v>19900</v>
      </c>
      <c r="G171" s="5">
        <v>42155</v>
      </c>
    </row>
    <row r="172" spans="1:7" x14ac:dyDescent="0.3">
      <c r="A172" s="8">
        <f t="shared" si="2"/>
        <v>18900</v>
      </c>
      <c r="B172" s="9">
        <v>20400</v>
      </c>
      <c r="C172">
        <v>25534.517585039994</v>
      </c>
      <c r="D172" s="7">
        <f t="shared" si="3"/>
        <v>18238.979622584757</v>
      </c>
      <c r="E172" s="16">
        <f t="shared" si="4"/>
        <v>18800</v>
      </c>
      <c r="F172" s="1">
        <f t="shared" si="5"/>
        <v>19900</v>
      </c>
      <c r="G172" s="5">
        <v>42185</v>
      </c>
    </row>
    <row r="173" spans="1:7" x14ac:dyDescent="0.3">
      <c r="A173" s="8">
        <f t="shared" si="2"/>
        <v>18900</v>
      </c>
      <c r="B173" s="9">
        <v>20400</v>
      </c>
      <c r="C173">
        <v>25534.517585039994</v>
      </c>
      <c r="D173" s="7">
        <f t="shared" si="3"/>
        <v>18238.979622584757</v>
      </c>
      <c r="E173" s="16">
        <f t="shared" si="4"/>
        <v>18800</v>
      </c>
      <c r="F173" s="1">
        <f t="shared" si="5"/>
        <v>19900</v>
      </c>
      <c r="G173" s="5">
        <v>42216</v>
      </c>
    </row>
    <row r="174" spans="1:7" x14ac:dyDescent="0.3">
      <c r="A174" s="8">
        <f t="shared" si="2"/>
        <v>18900</v>
      </c>
      <c r="B174" s="9">
        <v>20400</v>
      </c>
      <c r="C174">
        <v>25534.517585039994</v>
      </c>
      <c r="D174" s="7">
        <f t="shared" si="3"/>
        <v>18238.979622584757</v>
      </c>
      <c r="E174" s="16">
        <f t="shared" si="4"/>
        <v>18800</v>
      </c>
      <c r="F174" s="1">
        <f t="shared" si="5"/>
        <v>19900</v>
      </c>
      <c r="G174" s="5">
        <v>42247</v>
      </c>
    </row>
    <row r="175" spans="1:7" x14ac:dyDescent="0.3">
      <c r="A175" s="8">
        <f t="shared" si="2"/>
        <v>18900</v>
      </c>
      <c r="B175" s="9">
        <v>20400</v>
      </c>
      <c r="C175">
        <v>25534.517585039994</v>
      </c>
      <c r="D175" s="7">
        <f t="shared" si="3"/>
        <v>18238.979622584757</v>
      </c>
      <c r="E175" s="16">
        <f t="shared" si="4"/>
        <v>18800</v>
      </c>
      <c r="F175" s="1">
        <f t="shared" si="5"/>
        <v>19900</v>
      </c>
      <c r="G175" s="5">
        <v>42277</v>
      </c>
    </row>
    <row r="176" spans="1:7" x14ac:dyDescent="0.3">
      <c r="A176" s="8">
        <f t="shared" si="2"/>
        <v>18900</v>
      </c>
      <c r="B176" s="9">
        <v>20400</v>
      </c>
      <c r="C176">
        <v>25534.517585039994</v>
      </c>
      <c r="D176" s="7">
        <f t="shared" si="3"/>
        <v>18238.979622584757</v>
      </c>
      <c r="E176" s="16">
        <f t="shared" si="4"/>
        <v>18800</v>
      </c>
      <c r="F176" s="1">
        <f t="shared" si="5"/>
        <v>19900</v>
      </c>
      <c r="G176" s="5">
        <v>42308</v>
      </c>
    </row>
    <row r="177" spans="1:7" x14ac:dyDescent="0.3">
      <c r="A177" s="8">
        <f t="shared" si="2"/>
        <v>18900</v>
      </c>
      <c r="B177" s="9">
        <v>20400</v>
      </c>
      <c r="C177">
        <v>25534.517585039994</v>
      </c>
      <c r="D177" s="7">
        <f t="shared" si="3"/>
        <v>18238.979622584757</v>
      </c>
      <c r="E177" s="16">
        <f t="shared" si="4"/>
        <v>18800</v>
      </c>
      <c r="F177" s="1">
        <f t="shared" si="5"/>
        <v>19900</v>
      </c>
      <c r="G177" s="5">
        <v>42338</v>
      </c>
    </row>
    <row r="178" spans="1:7" x14ac:dyDescent="0.3">
      <c r="A178" s="8">
        <f t="shared" si="2"/>
        <v>18900</v>
      </c>
      <c r="B178" s="9">
        <v>20400</v>
      </c>
      <c r="C178">
        <v>25534.517585039994</v>
      </c>
      <c r="D178" s="7">
        <f t="shared" si="3"/>
        <v>18238.979622584757</v>
      </c>
      <c r="E178" s="16">
        <f t="shared" si="4"/>
        <v>18800</v>
      </c>
      <c r="F178" s="1">
        <f t="shared" si="5"/>
        <v>19900</v>
      </c>
      <c r="G178" s="5">
        <v>42369</v>
      </c>
    </row>
    <row r="179" spans="1:7" x14ac:dyDescent="0.3">
      <c r="A179" s="8">
        <f t="shared" si="2"/>
        <v>18900</v>
      </c>
      <c r="B179" s="9">
        <v>20400</v>
      </c>
      <c r="C179">
        <v>25534.517585039994</v>
      </c>
      <c r="D179" s="7">
        <f t="shared" si="3"/>
        <v>18238.979622584757</v>
      </c>
      <c r="E179" s="16">
        <f t="shared" si="4"/>
        <v>18800</v>
      </c>
      <c r="F179" s="1">
        <f t="shared" si="5"/>
        <v>19900</v>
      </c>
      <c r="G179" s="5">
        <v>42400</v>
      </c>
    </row>
    <row r="180" spans="1:7" x14ac:dyDescent="0.3">
      <c r="A180" s="8">
        <f t="shared" si="2"/>
        <v>18900</v>
      </c>
      <c r="B180" s="9">
        <v>20400</v>
      </c>
      <c r="C180">
        <v>25534.517585039994</v>
      </c>
      <c r="D180" s="7">
        <f t="shared" si="3"/>
        <v>18238.979622584757</v>
      </c>
      <c r="E180" s="16">
        <f t="shared" si="4"/>
        <v>18800</v>
      </c>
      <c r="F180" s="1">
        <f t="shared" si="5"/>
        <v>19900</v>
      </c>
      <c r="G180" s="5">
        <v>42429</v>
      </c>
    </row>
    <row r="181" spans="1:7" x14ac:dyDescent="0.3">
      <c r="A181" s="8">
        <f t="shared" si="2"/>
        <v>18900</v>
      </c>
      <c r="B181" s="9">
        <v>20400</v>
      </c>
      <c r="C181">
        <v>25534.517585039994</v>
      </c>
      <c r="D181" s="7">
        <f t="shared" si="3"/>
        <v>18238.979622584757</v>
      </c>
      <c r="E181" s="16">
        <f t="shared" si="4"/>
        <v>18800</v>
      </c>
      <c r="F181" s="1">
        <f t="shared" si="5"/>
        <v>19900</v>
      </c>
      <c r="G181" s="5">
        <v>42460</v>
      </c>
    </row>
    <row r="182" spans="1:7" x14ac:dyDescent="0.3">
      <c r="A182" s="8">
        <f t="shared" si="2"/>
        <v>18900</v>
      </c>
      <c r="B182" s="9">
        <v>20400</v>
      </c>
      <c r="C182">
        <v>25534.517585039994</v>
      </c>
      <c r="D182" s="7">
        <f t="shared" si="3"/>
        <v>18238.979622584757</v>
      </c>
      <c r="E182" s="16">
        <f t="shared" si="4"/>
        <v>18800</v>
      </c>
      <c r="F182" s="1">
        <f t="shared" si="5"/>
        <v>19900</v>
      </c>
      <c r="G182" s="5">
        <v>42490</v>
      </c>
    </row>
    <row r="183" spans="1:7" x14ac:dyDescent="0.3">
      <c r="A183" s="8">
        <f t="shared" si="2"/>
        <v>18900</v>
      </c>
      <c r="B183" s="9">
        <v>20400</v>
      </c>
      <c r="C183">
        <v>25534.517585039994</v>
      </c>
      <c r="D183" s="7">
        <f t="shared" si="3"/>
        <v>18238.979622584757</v>
      </c>
      <c r="E183" s="16">
        <f t="shared" si="4"/>
        <v>18800</v>
      </c>
      <c r="F183" s="1">
        <f t="shared" si="5"/>
        <v>19900</v>
      </c>
      <c r="G183" s="5">
        <v>42521</v>
      </c>
    </row>
    <row r="184" spans="1:7" x14ac:dyDescent="0.3">
      <c r="A184" s="8">
        <f t="shared" si="2"/>
        <v>18900</v>
      </c>
      <c r="B184" s="9">
        <v>20400</v>
      </c>
      <c r="C184">
        <v>25534.517585039994</v>
      </c>
      <c r="D184" s="7">
        <f t="shared" si="3"/>
        <v>18238.979622584757</v>
      </c>
      <c r="E184" s="16">
        <f t="shared" si="4"/>
        <v>18800</v>
      </c>
      <c r="F184" s="1">
        <f t="shared" si="5"/>
        <v>19900</v>
      </c>
      <c r="G184" s="5">
        <v>42551</v>
      </c>
    </row>
    <row r="185" spans="1:7" x14ac:dyDescent="0.3">
      <c r="A185" s="8">
        <f t="shared" si="2"/>
        <v>18900</v>
      </c>
      <c r="B185" s="9">
        <v>20400</v>
      </c>
      <c r="C185">
        <v>25534.517585040001</v>
      </c>
      <c r="D185" s="7">
        <f t="shared" si="3"/>
        <v>18238.979622584757</v>
      </c>
      <c r="E185" s="16">
        <f t="shared" si="4"/>
        <v>18800</v>
      </c>
      <c r="F185" s="1">
        <f t="shared" si="5"/>
        <v>19900</v>
      </c>
      <c r="G185" s="5">
        <v>42582</v>
      </c>
    </row>
    <row r="186" spans="1:7" x14ac:dyDescent="0.3">
      <c r="A186" s="8">
        <f t="shared" si="2"/>
        <v>18900</v>
      </c>
      <c r="B186" s="9">
        <v>20400</v>
      </c>
      <c r="C186">
        <v>25534.517585040001</v>
      </c>
      <c r="D186" s="7">
        <f t="shared" si="3"/>
        <v>18238.979622584757</v>
      </c>
      <c r="E186" s="16">
        <f t="shared" si="4"/>
        <v>18800</v>
      </c>
      <c r="F186" s="1">
        <f t="shared" si="5"/>
        <v>19900</v>
      </c>
      <c r="G186" s="5">
        <v>42613</v>
      </c>
    </row>
    <row r="187" spans="1:7" x14ac:dyDescent="0.3">
      <c r="A187" s="8">
        <f t="shared" si="2"/>
        <v>18900</v>
      </c>
      <c r="B187" s="9">
        <v>20400</v>
      </c>
      <c r="C187">
        <v>25534.517585040001</v>
      </c>
      <c r="D187" s="7">
        <f t="shared" si="3"/>
        <v>18238.979622584757</v>
      </c>
      <c r="E187" s="16">
        <f t="shared" si="4"/>
        <v>18800</v>
      </c>
      <c r="F187" s="1">
        <f t="shared" si="5"/>
        <v>19900</v>
      </c>
      <c r="G187" s="5">
        <v>42643</v>
      </c>
    </row>
    <row r="188" spans="1:7" x14ac:dyDescent="0.3">
      <c r="A188" s="8">
        <f t="shared" si="2"/>
        <v>18900</v>
      </c>
      <c r="B188" s="9">
        <v>20400</v>
      </c>
      <c r="C188">
        <v>25534.517585040001</v>
      </c>
      <c r="D188" s="7">
        <f t="shared" si="3"/>
        <v>18238.979622584757</v>
      </c>
      <c r="E188" s="16">
        <f t="shared" si="4"/>
        <v>18800</v>
      </c>
      <c r="F188" s="1">
        <f t="shared" si="5"/>
        <v>19900</v>
      </c>
      <c r="G188" s="5">
        <v>42674</v>
      </c>
    </row>
    <row r="189" spans="1:7" x14ac:dyDescent="0.3">
      <c r="A189" s="8">
        <f t="shared" si="2"/>
        <v>18900</v>
      </c>
      <c r="B189" s="9">
        <v>20400</v>
      </c>
      <c r="C189">
        <v>25534.517585040001</v>
      </c>
      <c r="D189" s="7">
        <f t="shared" si="3"/>
        <v>18238.979622584757</v>
      </c>
      <c r="E189" s="16">
        <f t="shared" si="4"/>
        <v>18800</v>
      </c>
      <c r="F189" s="1">
        <f t="shared" si="5"/>
        <v>19900</v>
      </c>
      <c r="G189" s="5">
        <v>42704</v>
      </c>
    </row>
    <row r="190" spans="1:7" x14ac:dyDescent="0.3">
      <c r="A190" s="8">
        <f t="shared" si="2"/>
        <v>18900</v>
      </c>
      <c r="B190" s="9">
        <v>20400</v>
      </c>
      <c r="C190">
        <v>25534.517585040001</v>
      </c>
      <c r="D190" s="7">
        <f t="shared" si="3"/>
        <v>18238.979622584757</v>
      </c>
      <c r="E190" s="16">
        <f t="shared" si="4"/>
        <v>18800</v>
      </c>
      <c r="F190" s="1">
        <f t="shared" si="5"/>
        <v>19900</v>
      </c>
      <c r="G190" s="15">
        <v>42735</v>
      </c>
    </row>
    <row r="191" spans="1:7" x14ac:dyDescent="0.3">
      <c r="A191" s="8">
        <f t="shared" si="2"/>
        <v>18900</v>
      </c>
      <c r="B191" s="9">
        <v>20400</v>
      </c>
      <c r="C191">
        <v>25534.517585040001</v>
      </c>
      <c r="D191" s="7">
        <f t="shared" si="3"/>
        <v>18238.979622584757</v>
      </c>
      <c r="E191" s="16">
        <f t="shared" si="4"/>
        <v>18800</v>
      </c>
      <c r="F191" s="1">
        <f t="shared" si="5"/>
        <v>19900</v>
      </c>
      <c r="G191" s="15">
        <v>42766</v>
      </c>
    </row>
    <row r="192" spans="1:7" x14ac:dyDescent="0.3">
      <c r="A192" s="8">
        <f t="shared" si="2"/>
        <v>18900</v>
      </c>
      <c r="B192" s="9">
        <v>20400</v>
      </c>
      <c r="C192">
        <v>25534.517585040001</v>
      </c>
      <c r="D192" s="7">
        <f t="shared" si="3"/>
        <v>18238.979622584757</v>
      </c>
      <c r="E192" s="16">
        <f t="shared" si="4"/>
        <v>18800</v>
      </c>
      <c r="F192" s="1">
        <f t="shared" si="5"/>
        <v>19900</v>
      </c>
      <c r="G192" s="15">
        <v>42794</v>
      </c>
    </row>
    <row r="193" spans="1:7" x14ac:dyDescent="0.3">
      <c r="A193" s="8">
        <f t="shared" si="2"/>
        <v>18900</v>
      </c>
      <c r="B193" s="9">
        <v>20400</v>
      </c>
      <c r="C193">
        <v>25534.517585040001</v>
      </c>
      <c r="D193" s="7">
        <f t="shared" si="3"/>
        <v>18238.979622584757</v>
      </c>
      <c r="E193" s="16">
        <f t="shared" si="4"/>
        <v>18800</v>
      </c>
      <c r="F193" s="1">
        <f t="shared" si="5"/>
        <v>19900</v>
      </c>
      <c r="G193" s="15">
        <v>42825</v>
      </c>
    </row>
    <row r="194" spans="1:7" x14ac:dyDescent="0.3">
      <c r="A194" s="8">
        <f t="shared" si="2"/>
        <v>18900</v>
      </c>
      <c r="B194" s="9">
        <v>20400</v>
      </c>
      <c r="C194">
        <v>25534.517585040001</v>
      </c>
      <c r="D194" s="7">
        <f t="shared" si="3"/>
        <v>18238.979622584757</v>
      </c>
      <c r="E194" s="16">
        <f t="shared" si="4"/>
        <v>18800</v>
      </c>
      <c r="F194" s="1">
        <f t="shared" si="5"/>
        <v>19900</v>
      </c>
      <c r="G194" s="15">
        <v>42855</v>
      </c>
    </row>
    <row r="195" spans="1:7" x14ac:dyDescent="0.3">
      <c r="A195" s="8">
        <f t="shared" si="2"/>
        <v>18900</v>
      </c>
      <c r="B195" s="9">
        <v>20400</v>
      </c>
      <c r="C195">
        <v>25534.517585040001</v>
      </c>
      <c r="D195" s="7">
        <f t="shared" si="3"/>
        <v>18238.979622584757</v>
      </c>
      <c r="E195" s="16">
        <f t="shared" si="4"/>
        <v>18800</v>
      </c>
      <c r="F195" s="1">
        <f t="shared" si="5"/>
        <v>19900</v>
      </c>
      <c r="G195" s="15">
        <v>42886</v>
      </c>
    </row>
    <row r="196" spans="1:7" x14ac:dyDescent="0.3">
      <c r="A196" s="8">
        <f t="shared" si="2"/>
        <v>18900</v>
      </c>
      <c r="B196" s="9">
        <v>20400</v>
      </c>
      <c r="C196">
        <v>25534.517585040001</v>
      </c>
      <c r="D196" s="7">
        <f t="shared" si="3"/>
        <v>18238.979622584757</v>
      </c>
      <c r="E196" s="16">
        <f t="shared" si="4"/>
        <v>18800</v>
      </c>
      <c r="F196" s="1">
        <f t="shared" si="5"/>
        <v>19900</v>
      </c>
      <c r="G196" s="15">
        <v>42916</v>
      </c>
    </row>
    <row r="197" spans="1:7" x14ac:dyDescent="0.3">
      <c r="A197" s="8">
        <f t="shared" si="2"/>
        <v>18900</v>
      </c>
      <c r="B197" s="9">
        <v>20400</v>
      </c>
      <c r="C197">
        <v>25534.517585040001</v>
      </c>
      <c r="D197" s="7">
        <f t="shared" si="3"/>
        <v>18238.979622584757</v>
      </c>
      <c r="E197" s="16">
        <f t="shared" si="4"/>
        <v>18800</v>
      </c>
      <c r="F197" s="1">
        <f t="shared" si="5"/>
        <v>19900</v>
      </c>
      <c r="G197" s="15">
        <v>42947</v>
      </c>
    </row>
    <row r="198" spans="1:7" x14ac:dyDescent="0.3">
      <c r="A198" s="8">
        <f t="shared" si="2"/>
        <v>18900</v>
      </c>
      <c r="B198" s="9">
        <v>20400</v>
      </c>
      <c r="C198">
        <v>25534.517585040001</v>
      </c>
      <c r="D198" s="7">
        <f t="shared" si="3"/>
        <v>18238.979622584757</v>
      </c>
      <c r="E198" s="16">
        <f t="shared" si="4"/>
        <v>18800</v>
      </c>
      <c r="F198" s="1">
        <f t="shared" si="5"/>
        <v>19900</v>
      </c>
      <c r="G198" s="15">
        <v>42978</v>
      </c>
    </row>
    <row r="199" spans="1:7" x14ac:dyDescent="0.3">
      <c r="A199" s="8">
        <f t="shared" si="2"/>
        <v>18900</v>
      </c>
      <c r="B199" s="9">
        <v>20400</v>
      </c>
      <c r="C199">
        <v>25534.517585040001</v>
      </c>
      <c r="D199" s="7">
        <f t="shared" si="3"/>
        <v>18238.979622584757</v>
      </c>
      <c r="E199" s="16">
        <f t="shared" si="4"/>
        <v>18800</v>
      </c>
      <c r="F199" s="1">
        <f t="shared" si="5"/>
        <v>19900</v>
      </c>
      <c r="G199" s="15">
        <v>43008</v>
      </c>
    </row>
    <row r="200" spans="1:7" x14ac:dyDescent="0.3">
      <c r="A200" s="8">
        <f t="shared" si="2"/>
        <v>18900</v>
      </c>
      <c r="B200" s="9">
        <v>20400</v>
      </c>
      <c r="C200">
        <v>25534.517585040001</v>
      </c>
      <c r="D200" s="7">
        <f t="shared" si="3"/>
        <v>18238.979622584757</v>
      </c>
      <c r="E200" s="16">
        <f t="shared" si="4"/>
        <v>18800</v>
      </c>
      <c r="F200" s="1">
        <f t="shared" si="5"/>
        <v>19900</v>
      </c>
      <c r="G200" s="15">
        <v>43039</v>
      </c>
    </row>
    <row r="201" spans="1:7" x14ac:dyDescent="0.3">
      <c r="A201" s="8">
        <f t="shared" si="2"/>
        <v>18900</v>
      </c>
      <c r="B201" s="9">
        <v>20400</v>
      </c>
      <c r="C201">
        <v>25534.517585040001</v>
      </c>
      <c r="D201" s="7">
        <f t="shared" si="3"/>
        <v>18238.979622584757</v>
      </c>
      <c r="E201" s="16">
        <f t="shared" si="4"/>
        <v>18800</v>
      </c>
      <c r="F201" s="1">
        <f t="shared" si="5"/>
        <v>19900</v>
      </c>
      <c r="G201" s="15">
        <v>43069</v>
      </c>
    </row>
    <row r="202" spans="1:7" x14ac:dyDescent="0.3">
      <c r="A202" s="8">
        <f t="shared" si="2"/>
        <v>18900</v>
      </c>
      <c r="B202" s="9">
        <v>20400</v>
      </c>
      <c r="C202">
        <v>25534.517585040001</v>
      </c>
      <c r="D202" s="7">
        <f t="shared" si="3"/>
        <v>18238.979622584757</v>
      </c>
      <c r="E202" s="16">
        <f t="shared" si="4"/>
        <v>18800</v>
      </c>
      <c r="F202" s="1">
        <f t="shared" si="5"/>
        <v>19900</v>
      </c>
      <c r="G202" s="5">
        <v>43100</v>
      </c>
    </row>
    <row r="203" spans="1:7" x14ac:dyDescent="0.3">
      <c r="A203" s="8">
        <f t="shared" si="2"/>
        <v>18900</v>
      </c>
      <c r="B203" s="9">
        <v>20400</v>
      </c>
      <c r="C203">
        <v>25534.517585040001</v>
      </c>
      <c r="D203" s="7">
        <f t="shared" si="3"/>
        <v>18238.979622584757</v>
      </c>
      <c r="E203" s="16">
        <f t="shared" si="4"/>
        <v>18800</v>
      </c>
      <c r="F203" s="1">
        <f t="shared" si="5"/>
        <v>19900</v>
      </c>
      <c r="G203" s="5">
        <v>43131</v>
      </c>
    </row>
    <row r="204" spans="1:7" x14ac:dyDescent="0.3">
      <c r="A204" s="8">
        <f t="shared" si="2"/>
        <v>18900</v>
      </c>
      <c r="B204" s="9">
        <v>20400</v>
      </c>
      <c r="C204">
        <v>25534.517585040001</v>
      </c>
      <c r="D204" s="7">
        <f t="shared" si="3"/>
        <v>18238.979622584757</v>
      </c>
      <c r="E204" s="16">
        <f t="shared" si="4"/>
        <v>18800</v>
      </c>
      <c r="F204" s="1">
        <f t="shared" si="5"/>
        <v>19900</v>
      </c>
      <c r="G204" s="5">
        <v>43159</v>
      </c>
    </row>
    <row r="205" spans="1:7" x14ac:dyDescent="0.3">
      <c r="A205" s="8">
        <f t="shared" si="2"/>
        <v>18900</v>
      </c>
      <c r="B205" s="9">
        <v>20400</v>
      </c>
      <c r="C205">
        <v>25534.517585040001</v>
      </c>
      <c r="D205" s="7">
        <f t="shared" si="3"/>
        <v>18238.979622584757</v>
      </c>
      <c r="E205" s="16">
        <f t="shared" si="4"/>
        <v>18800</v>
      </c>
      <c r="F205" s="1">
        <f t="shared" si="5"/>
        <v>19900</v>
      </c>
      <c r="G205" s="5">
        <v>43190</v>
      </c>
    </row>
    <row r="206" spans="1:7" x14ac:dyDescent="0.3">
      <c r="A206" s="8">
        <f t="shared" si="2"/>
        <v>18900</v>
      </c>
      <c r="B206" s="9">
        <v>20400</v>
      </c>
      <c r="C206">
        <v>25534.517585040001</v>
      </c>
      <c r="D206" s="7">
        <f t="shared" si="3"/>
        <v>18238.979622584757</v>
      </c>
      <c r="E206" s="16">
        <f t="shared" si="4"/>
        <v>18800</v>
      </c>
      <c r="F206" s="1">
        <f t="shared" si="5"/>
        <v>19900</v>
      </c>
      <c r="G206" s="5">
        <v>43220</v>
      </c>
    </row>
    <row r="207" spans="1:7" x14ac:dyDescent="0.3">
      <c r="A207" s="8">
        <f t="shared" si="2"/>
        <v>18900</v>
      </c>
      <c r="B207" s="9">
        <v>20400</v>
      </c>
      <c r="C207">
        <v>25534.517585040001</v>
      </c>
      <c r="D207" s="7">
        <f t="shared" si="3"/>
        <v>18238.979622584757</v>
      </c>
      <c r="E207" s="16">
        <f t="shared" si="4"/>
        <v>18800</v>
      </c>
      <c r="F207" s="1">
        <f t="shared" si="5"/>
        <v>19900</v>
      </c>
      <c r="G207" s="5">
        <v>43251</v>
      </c>
    </row>
    <row r="208" spans="1:7" x14ac:dyDescent="0.3">
      <c r="A208" s="8">
        <f t="shared" si="2"/>
        <v>18900</v>
      </c>
      <c r="B208" s="9">
        <v>20400</v>
      </c>
      <c r="C208">
        <v>25534.517585040001</v>
      </c>
      <c r="D208" s="7">
        <f t="shared" si="3"/>
        <v>18238.979622584757</v>
      </c>
      <c r="E208" s="16">
        <f t="shared" si="4"/>
        <v>18800</v>
      </c>
      <c r="F208" s="1">
        <f t="shared" si="5"/>
        <v>19900</v>
      </c>
      <c r="G208" s="5">
        <v>43281</v>
      </c>
    </row>
    <row r="209" spans="1:7" x14ac:dyDescent="0.3">
      <c r="A209" s="8">
        <f t="shared" si="2"/>
        <v>18900</v>
      </c>
      <c r="B209" s="9">
        <v>20400</v>
      </c>
      <c r="C209">
        <v>25534.517585040001</v>
      </c>
      <c r="D209" s="7">
        <f t="shared" si="3"/>
        <v>18238.979622584757</v>
      </c>
      <c r="E209" s="16">
        <f t="shared" si="4"/>
        <v>18800</v>
      </c>
      <c r="F209" s="1">
        <f t="shared" si="5"/>
        <v>19900</v>
      </c>
      <c r="G209" s="5">
        <v>43312</v>
      </c>
    </row>
    <row r="210" spans="1:7" x14ac:dyDescent="0.3">
      <c r="A210" s="8">
        <f t="shared" si="2"/>
        <v>18900</v>
      </c>
      <c r="B210" s="9">
        <v>20400</v>
      </c>
      <c r="C210">
        <v>25534.517585040001</v>
      </c>
      <c r="D210" s="7">
        <f t="shared" si="3"/>
        <v>18238.979622584757</v>
      </c>
      <c r="E210" s="16">
        <f t="shared" si="4"/>
        <v>18800</v>
      </c>
      <c r="F210" s="1">
        <f t="shared" si="5"/>
        <v>19900</v>
      </c>
      <c r="G210" s="5">
        <v>43343</v>
      </c>
    </row>
    <row r="211" spans="1:7" x14ac:dyDescent="0.3">
      <c r="A211" s="8">
        <f t="shared" si="2"/>
        <v>18900</v>
      </c>
      <c r="B211" s="9">
        <v>20400</v>
      </c>
      <c r="C211">
        <v>25534.517585040001</v>
      </c>
      <c r="D211" s="7">
        <f t="shared" si="3"/>
        <v>18238.979622584757</v>
      </c>
      <c r="E211" s="16">
        <f t="shared" si="4"/>
        <v>18800</v>
      </c>
      <c r="F211" s="1">
        <f t="shared" si="5"/>
        <v>19900</v>
      </c>
      <c r="G211" s="5">
        <v>43373</v>
      </c>
    </row>
    <row r="212" spans="1:7" x14ac:dyDescent="0.3">
      <c r="A212" s="8">
        <f t="shared" si="2"/>
        <v>18900</v>
      </c>
      <c r="B212" s="9">
        <v>20400</v>
      </c>
      <c r="C212">
        <v>25534.517585040001</v>
      </c>
      <c r="D212" s="7">
        <f t="shared" si="3"/>
        <v>18238.979622584757</v>
      </c>
      <c r="E212" s="16">
        <f t="shared" si="4"/>
        <v>18800</v>
      </c>
      <c r="F212" s="1">
        <f t="shared" si="5"/>
        <v>19900</v>
      </c>
      <c r="G212" s="5">
        <v>43404</v>
      </c>
    </row>
    <row r="213" spans="1:7" x14ac:dyDescent="0.3">
      <c r="A213" s="8">
        <f t="shared" si="2"/>
        <v>18900</v>
      </c>
      <c r="B213" s="9">
        <v>20400</v>
      </c>
      <c r="C213">
        <v>25534.517585040001</v>
      </c>
      <c r="D213" s="7">
        <f t="shared" si="3"/>
        <v>18238.979622584757</v>
      </c>
      <c r="E213" s="16">
        <f t="shared" si="4"/>
        <v>18800</v>
      </c>
      <c r="F213" s="1">
        <f t="shared" si="5"/>
        <v>19900</v>
      </c>
      <c r="G213" s="5">
        <v>43434</v>
      </c>
    </row>
    <row r="214" spans="1:7" x14ac:dyDescent="0.3">
      <c r="A214" s="8">
        <f t="shared" si="2"/>
        <v>18900</v>
      </c>
      <c r="B214" s="9">
        <v>20400</v>
      </c>
      <c r="C214">
        <v>25534.517585040001</v>
      </c>
      <c r="D214" s="7">
        <f t="shared" si="3"/>
        <v>18238.979622584757</v>
      </c>
      <c r="E214" s="16">
        <f t="shared" si="4"/>
        <v>18800</v>
      </c>
      <c r="F214" s="1">
        <f t="shared" si="5"/>
        <v>19900</v>
      </c>
      <c r="G214" s="5">
        <v>43465</v>
      </c>
    </row>
    <row r="215" spans="1:7" x14ac:dyDescent="0.3">
      <c r="A215" s="8">
        <f t="shared" si="2"/>
        <v>18900</v>
      </c>
      <c r="B215" s="9">
        <v>20400</v>
      </c>
      <c r="C215">
        <v>25534.517585040001</v>
      </c>
      <c r="D215" s="7">
        <f t="shared" si="3"/>
        <v>18238.979622584757</v>
      </c>
      <c r="E215" s="16">
        <f t="shared" si="4"/>
        <v>18800</v>
      </c>
      <c r="F215" s="1">
        <f t="shared" si="5"/>
        <v>19900</v>
      </c>
      <c r="G215" s="5">
        <v>43496</v>
      </c>
    </row>
    <row r="216" spans="1:7" x14ac:dyDescent="0.3">
      <c r="A216" s="8">
        <f t="shared" si="2"/>
        <v>18900</v>
      </c>
      <c r="B216" s="9">
        <v>20400</v>
      </c>
      <c r="C216">
        <v>25534.517585040001</v>
      </c>
      <c r="D216" s="7">
        <f t="shared" si="3"/>
        <v>18238.979622584757</v>
      </c>
      <c r="E216" s="16">
        <f t="shared" si="4"/>
        <v>18800</v>
      </c>
      <c r="F216" s="1">
        <f t="shared" si="5"/>
        <v>19900</v>
      </c>
      <c r="G216" s="5">
        <v>43524</v>
      </c>
    </row>
    <row r="217" spans="1:7" x14ac:dyDescent="0.3">
      <c r="A217" s="8">
        <f t="shared" si="2"/>
        <v>18900</v>
      </c>
      <c r="B217" s="9">
        <v>20400</v>
      </c>
      <c r="C217">
        <v>25534.517585040001</v>
      </c>
      <c r="D217" s="7">
        <f t="shared" si="3"/>
        <v>18238.979622584757</v>
      </c>
      <c r="E217" s="16">
        <f t="shared" si="4"/>
        <v>18800</v>
      </c>
      <c r="F217" s="1">
        <f t="shared" si="5"/>
        <v>19900</v>
      </c>
      <c r="G217" s="5">
        <v>43555</v>
      </c>
    </row>
    <row r="218" spans="1:7" x14ac:dyDescent="0.3">
      <c r="A218" s="8">
        <f t="shared" si="2"/>
        <v>18900</v>
      </c>
      <c r="B218" s="9">
        <v>20400</v>
      </c>
      <c r="C218">
        <v>25534.517585040001</v>
      </c>
      <c r="D218" s="7">
        <f t="shared" si="3"/>
        <v>18238.979622584757</v>
      </c>
      <c r="E218" s="16">
        <f t="shared" si="4"/>
        <v>18800</v>
      </c>
      <c r="F218" s="1">
        <f t="shared" si="5"/>
        <v>19900</v>
      </c>
      <c r="G218" s="5">
        <v>43585</v>
      </c>
    </row>
    <row r="219" spans="1:7" x14ac:dyDescent="0.3">
      <c r="A219" s="8">
        <f t="shared" si="2"/>
        <v>18900</v>
      </c>
      <c r="B219" s="9">
        <v>20400</v>
      </c>
      <c r="C219">
        <v>25534.517585040001</v>
      </c>
      <c r="D219" s="7">
        <f t="shared" si="3"/>
        <v>18238.979622584757</v>
      </c>
      <c r="E219" s="16">
        <f t="shared" si="4"/>
        <v>18800</v>
      </c>
      <c r="F219" s="1">
        <f t="shared" si="5"/>
        <v>19900</v>
      </c>
      <c r="G219" s="5">
        <v>43616</v>
      </c>
    </row>
    <row r="220" spans="1:7" x14ac:dyDescent="0.3">
      <c r="A220" s="8">
        <f t="shared" si="2"/>
        <v>18900</v>
      </c>
      <c r="B220" s="9">
        <v>20400</v>
      </c>
      <c r="C220">
        <v>25534.517585040001</v>
      </c>
      <c r="D220" s="7">
        <f t="shared" si="3"/>
        <v>18238.979622584757</v>
      </c>
      <c r="E220" s="16">
        <f t="shared" si="4"/>
        <v>18800</v>
      </c>
      <c r="F220" s="1">
        <f t="shared" si="5"/>
        <v>19900</v>
      </c>
      <c r="G220" s="5">
        <v>43646</v>
      </c>
    </row>
    <row r="221" spans="1:7" x14ac:dyDescent="0.3">
      <c r="A221" s="8">
        <f t="shared" si="2"/>
        <v>18900</v>
      </c>
      <c r="B221" s="9">
        <v>20400</v>
      </c>
      <c r="C221">
        <v>25534.517585040001</v>
      </c>
      <c r="D221" s="7">
        <f t="shared" si="3"/>
        <v>18238.979622584757</v>
      </c>
      <c r="E221" s="16">
        <f t="shared" si="4"/>
        <v>18800</v>
      </c>
      <c r="F221" s="1">
        <f t="shared" si="5"/>
        <v>19900</v>
      </c>
      <c r="G221" s="5">
        <v>43677</v>
      </c>
    </row>
    <row r="222" spans="1:7" x14ac:dyDescent="0.3">
      <c r="A222" s="8">
        <f t="shared" si="2"/>
        <v>18900</v>
      </c>
      <c r="B222" s="9">
        <v>20400</v>
      </c>
      <c r="C222">
        <v>25534.517585040001</v>
      </c>
      <c r="D222" s="7">
        <f t="shared" si="3"/>
        <v>18238.979622584757</v>
      </c>
      <c r="E222" s="16">
        <f t="shared" si="4"/>
        <v>18800</v>
      </c>
      <c r="F222" s="1">
        <f t="shared" si="5"/>
        <v>19900</v>
      </c>
    </row>
    <row r="223" spans="1:7" x14ac:dyDescent="0.3">
      <c r="A223" s="8">
        <f t="shared" si="2"/>
        <v>18900</v>
      </c>
      <c r="B223" s="9">
        <v>20400</v>
      </c>
      <c r="C223">
        <v>25534.517585040001</v>
      </c>
      <c r="D223" s="7">
        <f t="shared" si="3"/>
        <v>18238.979622584757</v>
      </c>
      <c r="E223" s="16">
        <f t="shared" si="4"/>
        <v>18800</v>
      </c>
      <c r="F223" s="1">
        <f t="shared" si="5"/>
        <v>19900</v>
      </c>
    </row>
    <row r="224" spans="1:7" x14ac:dyDescent="0.3">
      <c r="A224" s="8">
        <f t="shared" si="2"/>
        <v>18900</v>
      </c>
      <c r="B224" s="9">
        <v>20400</v>
      </c>
      <c r="C224">
        <v>25534.517585040001</v>
      </c>
      <c r="D224" s="7">
        <f t="shared" si="3"/>
        <v>18238.979622584757</v>
      </c>
      <c r="E224" s="16">
        <f t="shared" si="4"/>
        <v>18800</v>
      </c>
      <c r="F224" s="1">
        <f t="shared" si="5"/>
        <v>19900</v>
      </c>
    </row>
    <row r="225" spans="1:6" x14ac:dyDescent="0.3">
      <c r="A225" s="8">
        <f t="shared" si="2"/>
        <v>18900</v>
      </c>
      <c r="B225" s="9">
        <v>20400</v>
      </c>
      <c r="C225">
        <v>25534.517585040001</v>
      </c>
      <c r="D225" s="7">
        <f t="shared" si="3"/>
        <v>18238.979622584757</v>
      </c>
      <c r="E225" s="16">
        <f t="shared" si="4"/>
        <v>18800</v>
      </c>
      <c r="F225" s="1">
        <f t="shared" si="5"/>
        <v>19900</v>
      </c>
    </row>
    <row r="226" spans="1:6" x14ac:dyDescent="0.3">
      <c r="A226" s="8">
        <f t="shared" si="2"/>
        <v>18900</v>
      </c>
      <c r="B226" s="9">
        <v>20400</v>
      </c>
      <c r="C226">
        <v>25534.517585040001</v>
      </c>
      <c r="D226" s="7">
        <f t="shared" si="3"/>
        <v>18238.979622584757</v>
      </c>
      <c r="E226" s="16">
        <f t="shared" si="4"/>
        <v>18800</v>
      </c>
      <c r="F226" s="1">
        <f t="shared" si="5"/>
        <v>19900</v>
      </c>
    </row>
    <row r="227" spans="1:6" x14ac:dyDescent="0.3">
      <c r="A227" s="8">
        <f t="shared" si="2"/>
        <v>18900</v>
      </c>
      <c r="B227" s="9">
        <v>20400</v>
      </c>
      <c r="C227">
        <v>25534.517585040001</v>
      </c>
      <c r="D227" s="7">
        <f t="shared" si="3"/>
        <v>18238.979622584757</v>
      </c>
      <c r="E227" s="16">
        <f t="shared" si="4"/>
        <v>18800</v>
      </c>
      <c r="F227" s="1">
        <f t="shared" si="5"/>
        <v>19900</v>
      </c>
    </row>
    <row r="228" spans="1:6" x14ac:dyDescent="0.3">
      <c r="A228" s="8">
        <f t="shared" si="2"/>
        <v>18900</v>
      </c>
      <c r="B228" s="9">
        <v>20400</v>
      </c>
      <c r="C228">
        <v>25534.517585040001</v>
      </c>
      <c r="D228" s="7">
        <f t="shared" si="3"/>
        <v>18238.979622584757</v>
      </c>
      <c r="E228" s="16">
        <f t="shared" si="4"/>
        <v>18800</v>
      </c>
      <c r="F228" s="1">
        <f t="shared" si="5"/>
        <v>19900</v>
      </c>
    </row>
    <row r="229" spans="1:6" x14ac:dyDescent="0.3">
      <c r="A229" s="8">
        <f t="shared" si="2"/>
        <v>18900</v>
      </c>
      <c r="B229" s="9">
        <v>20400</v>
      </c>
      <c r="C229">
        <v>25534.517585040001</v>
      </c>
      <c r="D229" s="7">
        <f t="shared" si="3"/>
        <v>18238.979622584757</v>
      </c>
      <c r="E229" s="16">
        <f t="shared" si="4"/>
        <v>18800</v>
      </c>
      <c r="F229" s="1">
        <f t="shared" si="5"/>
        <v>19900</v>
      </c>
    </row>
    <row r="230" spans="1:6" x14ac:dyDescent="0.3">
      <c r="A230" s="8">
        <f t="shared" si="2"/>
        <v>18900</v>
      </c>
      <c r="B230" s="9">
        <v>20400</v>
      </c>
      <c r="C230">
        <v>25534.517585040001</v>
      </c>
      <c r="D230" s="7">
        <f t="shared" si="3"/>
        <v>18238.979622584757</v>
      </c>
      <c r="E230" s="16">
        <f t="shared" si="4"/>
        <v>18800</v>
      </c>
      <c r="F230" s="1">
        <f t="shared" si="5"/>
        <v>19900</v>
      </c>
    </row>
    <row r="231" spans="1:6" x14ac:dyDescent="0.3">
      <c r="A231" s="8">
        <f t="shared" si="2"/>
        <v>18900</v>
      </c>
      <c r="B231" s="9">
        <v>20400</v>
      </c>
      <c r="C231">
        <v>25534.517585040001</v>
      </c>
      <c r="D231" s="7">
        <f t="shared" si="3"/>
        <v>18238.979622584757</v>
      </c>
      <c r="E231" s="16">
        <f t="shared" si="4"/>
        <v>18800</v>
      </c>
      <c r="F231" s="1">
        <f t="shared" si="5"/>
        <v>19900</v>
      </c>
    </row>
    <row r="232" spans="1:6" x14ac:dyDescent="0.3">
      <c r="A232" s="8">
        <f t="shared" ref="A232:A287" si="6">$F$135</f>
        <v>18900</v>
      </c>
      <c r="B232" s="9">
        <v>20400</v>
      </c>
      <c r="C232">
        <v>25534.517585040001</v>
      </c>
      <c r="D232" s="7">
        <f t="shared" ref="D232:D287" si="7">$F$131</f>
        <v>18238.979622584757</v>
      </c>
      <c r="E232" s="16">
        <f t="shared" ref="E232:E287" si="8">$F$137</f>
        <v>18800</v>
      </c>
      <c r="F232" s="1">
        <f t="shared" si="5"/>
        <v>19900</v>
      </c>
    </row>
    <row r="233" spans="1:6" x14ac:dyDescent="0.3">
      <c r="A233" s="8">
        <f t="shared" si="6"/>
        <v>18900</v>
      </c>
      <c r="B233" s="9">
        <v>20400</v>
      </c>
      <c r="C233">
        <v>25534.517585040001</v>
      </c>
      <c r="D233" s="7">
        <f t="shared" si="7"/>
        <v>18238.979622584757</v>
      </c>
      <c r="E233" s="16">
        <f t="shared" si="8"/>
        <v>18800</v>
      </c>
      <c r="F233" s="1">
        <f t="shared" ref="F233:F287" si="9">$F$136</f>
        <v>19900</v>
      </c>
    </row>
    <row r="234" spans="1:6" x14ac:dyDescent="0.3">
      <c r="A234" s="8">
        <f t="shared" si="6"/>
        <v>18900</v>
      </c>
      <c r="B234" s="9">
        <v>20400</v>
      </c>
      <c r="C234">
        <v>25534.517585040001</v>
      </c>
      <c r="D234" s="7">
        <f t="shared" si="7"/>
        <v>18238.979622584757</v>
      </c>
      <c r="E234" s="16">
        <f t="shared" si="8"/>
        <v>18800</v>
      </c>
      <c r="F234" s="1">
        <f t="shared" si="9"/>
        <v>19900</v>
      </c>
    </row>
    <row r="235" spans="1:6" x14ac:dyDescent="0.3">
      <c r="A235" s="8">
        <f t="shared" si="6"/>
        <v>18900</v>
      </c>
      <c r="B235" s="9">
        <v>20400</v>
      </c>
      <c r="C235">
        <v>25534.517585040001</v>
      </c>
      <c r="D235" s="7">
        <f t="shared" si="7"/>
        <v>18238.979622584757</v>
      </c>
      <c r="E235" s="16">
        <f t="shared" si="8"/>
        <v>18800</v>
      </c>
      <c r="F235" s="1">
        <f t="shared" si="9"/>
        <v>19900</v>
      </c>
    </row>
    <row r="236" spans="1:6" x14ac:dyDescent="0.3">
      <c r="A236" s="8">
        <f t="shared" si="6"/>
        <v>18900</v>
      </c>
      <c r="B236" s="9">
        <v>20400</v>
      </c>
      <c r="C236">
        <v>25534.517585040001</v>
      </c>
      <c r="D236" s="7">
        <f t="shared" si="7"/>
        <v>18238.979622584757</v>
      </c>
      <c r="E236" s="16">
        <f t="shared" si="8"/>
        <v>18800</v>
      </c>
      <c r="F236" s="1">
        <f t="shared" si="9"/>
        <v>19900</v>
      </c>
    </row>
    <row r="237" spans="1:6" x14ac:dyDescent="0.3">
      <c r="A237" s="8">
        <f t="shared" si="6"/>
        <v>18900</v>
      </c>
      <c r="B237" s="9">
        <v>20400</v>
      </c>
      <c r="C237">
        <v>25534.517585040001</v>
      </c>
      <c r="D237" s="7">
        <f t="shared" si="7"/>
        <v>18238.979622584757</v>
      </c>
      <c r="E237" s="16">
        <f t="shared" si="8"/>
        <v>18800</v>
      </c>
      <c r="F237" s="1">
        <f t="shared" si="9"/>
        <v>19900</v>
      </c>
    </row>
    <row r="238" spans="1:6" x14ac:dyDescent="0.3">
      <c r="A238" s="8">
        <f t="shared" si="6"/>
        <v>18900</v>
      </c>
      <c r="B238" s="9">
        <v>20400</v>
      </c>
      <c r="C238">
        <v>25534.517585040001</v>
      </c>
      <c r="D238" s="7">
        <f t="shared" si="7"/>
        <v>18238.979622584757</v>
      </c>
      <c r="E238" s="16">
        <f t="shared" si="8"/>
        <v>18800</v>
      </c>
      <c r="F238" s="1">
        <f t="shared" si="9"/>
        <v>19900</v>
      </c>
    </row>
    <row r="239" spans="1:6" x14ac:dyDescent="0.3">
      <c r="A239" s="8">
        <f t="shared" si="6"/>
        <v>18900</v>
      </c>
      <c r="B239" s="9">
        <v>20400</v>
      </c>
      <c r="C239">
        <v>25534.517585040001</v>
      </c>
      <c r="D239" s="7">
        <f t="shared" si="7"/>
        <v>18238.979622584757</v>
      </c>
      <c r="E239" s="16">
        <f t="shared" si="8"/>
        <v>18800</v>
      </c>
      <c r="F239" s="1">
        <f t="shared" si="9"/>
        <v>19900</v>
      </c>
    </row>
    <row r="240" spans="1:6" x14ac:dyDescent="0.3">
      <c r="A240" s="8">
        <f t="shared" si="6"/>
        <v>18900</v>
      </c>
      <c r="B240" s="9">
        <v>20400</v>
      </c>
      <c r="C240">
        <v>25534.517585040001</v>
      </c>
      <c r="D240" s="7">
        <f t="shared" si="7"/>
        <v>18238.979622584757</v>
      </c>
      <c r="E240" s="16">
        <f t="shared" si="8"/>
        <v>18800</v>
      </c>
      <c r="F240" s="1">
        <f t="shared" si="9"/>
        <v>19900</v>
      </c>
    </row>
    <row r="241" spans="1:6" x14ac:dyDescent="0.3">
      <c r="A241" s="8">
        <f t="shared" si="6"/>
        <v>18900</v>
      </c>
      <c r="B241" s="9">
        <v>20400</v>
      </c>
      <c r="C241">
        <v>25534.517585040001</v>
      </c>
      <c r="D241" s="7">
        <f t="shared" si="7"/>
        <v>18238.979622584757</v>
      </c>
      <c r="E241" s="16">
        <f t="shared" si="8"/>
        <v>18800</v>
      </c>
      <c r="F241" s="1">
        <f t="shared" si="9"/>
        <v>19900</v>
      </c>
    </row>
    <row r="242" spans="1:6" x14ac:dyDescent="0.3">
      <c r="A242" s="8">
        <f t="shared" si="6"/>
        <v>18900</v>
      </c>
      <c r="B242" s="9">
        <v>20400</v>
      </c>
      <c r="C242">
        <v>25534.517585040001</v>
      </c>
      <c r="D242" s="7">
        <f t="shared" si="7"/>
        <v>18238.979622584757</v>
      </c>
      <c r="E242" s="16">
        <f t="shared" si="8"/>
        <v>18800</v>
      </c>
      <c r="F242" s="1">
        <f t="shared" si="9"/>
        <v>19900</v>
      </c>
    </row>
    <row r="243" spans="1:6" x14ac:dyDescent="0.3">
      <c r="A243" s="8">
        <f t="shared" si="6"/>
        <v>18900</v>
      </c>
      <c r="B243" s="9">
        <v>20400</v>
      </c>
      <c r="C243">
        <v>25534.517585040001</v>
      </c>
      <c r="D243" s="7">
        <f t="shared" si="7"/>
        <v>18238.979622584757</v>
      </c>
      <c r="E243" s="16">
        <f t="shared" si="8"/>
        <v>18800</v>
      </c>
      <c r="F243" s="1">
        <f t="shared" si="9"/>
        <v>19900</v>
      </c>
    </row>
    <row r="244" spans="1:6" x14ac:dyDescent="0.3">
      <c r="A244" s="8">
        <f t="shared" si="6"/>
        <v>18900</v>
      </c>
      <c r="B244" s="9">
        <v>20400</v>
      </c>
      <c r="C244">
        <v>25534.517585040001</v>
      </c>
      <c r="D244" s="7">
        <f t="shared" si="7"/>
        <v>18238.979622584757</v>
      </c>
      <c r="E244" s="16">
        <f t="shared" si="8"/>
        <v>18800</v>
      </c>
      <c r="F244" s="1">
        <f t="shared" si="9"/>
        <v>19900</v>
      </c>
    </row>
    <row r="245" spans="1:6" x14ac:dyDescent="0.3">
      <c r="A245" s="8">
        <f t="shared" si="6"/>
        <v>18900</v>
      </c>
      <c r="B245" s="9">
        <v>20400</v>
      </c>
      <c r="C245">
        <v>25534.517585040001</v>
      </c>
      <c r="D245" s="7">
        <f t="shared" si="7"/>
        <v>18238.979622584757</v>
      </c>
      <c r="E245" s="16">
        <f t="shared" si="8"/>
        <v>18800</v>
      </c>
      <c r="F245" s="1">
        <f t="shared" si="9"/>
        <v>19900</v>
      </c>
    </row>
    <row r="246" spans="1:6" x14ac:dyDescent="0.3">
      <c r="A246" s="8">
        <f t="shared" si="6"/>
        <v>18900</v>
      </c>
      <c r="B246" s="9">
        <v>20400</v>
      </c>
      <c r="C246">
        <v>25534.517585040001</v>
      </c>
      <c r="D246" s="7">
        <f t="shared" si="7"/>
        <v>18238.979622584757</v>
      </c>
      <c r="E246" s="16">
        <f t="shared" si="8"/>
        <v>18800</v>
      </c>
      <c r="F246" s="1">
        <f t="shared" si="9"/>
        <v>19900</v>
      </c>
    </row>
    <row r="247" spans="1:6" x14ac:dyDescent="0.3">
      <c r="A247" s="8">
        <f t="shared" si="6"/>
        <v>18900</v>
      </c>
      <c r="B247" s="9">
        <v>20400</v>
      </c>
      <c r="C247">
        <v>25534.517585040001</v>
      </c>
      <c r="D247" s="7">
        <f t="shared" si="7"/>
        <v>18238.979622584757</v>
      </c>
      <c r="E247" s="16">
        <f t="shared" si="8"/>
        <v>18800</v>
      </c>
      <c r="F247" s="1">
        <f t="shared" si="9"/>
        <v>19900</v>
      </c>
    </row>
    <row r="248" spans="1:6" x14ac:dyDescent="0.3">
      <c r="A248" s="8">
        <f t="shared" si="6"/>
        <v>18900</v>
      </c>
      <c r="B248" s="9">
        <v>20400</v>
      </c>
      <c r="C248">
        <v>25534.517585040001</v>
      </c>
      <c r="D248" s="7">
        <f t="shared" si="7"/>
        <v>18238.979622584757</v>
      </c>
      <c r="E248" s="16">
        <f t="shared" si="8"/>
        <v>18800</v>
      </c>
      <c r="F248" s="1">
        <f t="shared" si="9"/>
        <v>19900</v>
      </c>
    </row>
    <row r="249" spans="1:6" x14ac:dyDescent="0.3">
      <c r="A249" s="8">
        <f t="shared" si="6"/>
        <v>18900</v>
      </c>
      <c r="B249" s="9">
        <v>20400</v>
      </c>
      <c r="C249">
        <v>25534.517585040001</v>
      </c>
      <c r="D249" s="7">
        <f t="shared" si="7"/>
        <v>18238.979622584757</v>
      </c>
      <c r="E249" s="16">
        <f t="shared" si="8"/>
        <v>18800</v>
      </c>
      <c r="F249" s="1">
        <f t="shared" si="9"/>
        <v>19900</v>
      </c>
    </row>
    <row r="250" spans="1:6" x14ac:dyDescent="0.3">
      <c r="A250" s="8">
        <f t="shared" si="6"/>
        <v>18900</v>
      </c>
      <c r="B250" s="9">
        <v>20400</v>
      </c>
      <c r="C250">
        <v>25534.517585040001</v>
      </c>
      <c r="D250" s="7">
        <f t="shared" si="7"/>
        <v>18238.979622584757</v>
      </c>
      <c r="E250" s="16">
        <f t="shared" si="8"/>
        <v>18800</v>
      </c>
      <c r="F250" s="1">
        <f t="shared" si="9"/>
        <v>19900</v>
      </c>
    </row>
    <row r="251" spans="1:6" x14ac:dyDescent="0.3">
      <c r="A251" s="8">
        <f t="shared" si="6"/>
        <v>18900</v>
      </c>
      <c r="B251" s="9">
        <v>20400</v>
      </c>
      <c r="C251">
        <v>25534.517585040001</v>
      </c>
      <c r="D251" s="7">
        <f t="shared" si="7"/>
        <v>18238.979622584757</v>
      </c>
      <c r="E251" s="16">
        <f t="shared" si="8"/>
        <v>18800</v>
      </c>
      <c r="F251" s="1">
        <f t="shared" si="9"/>
        <v>19900</v>
      </c>
    </row>
    <row r="252" spans="1:6" x14ac:dyDescent="0.3">
      <c r="A252" s="8">
        <f t="shared" si="6"/>
        <v>18900</v>
      </c>
      <c r="B252" s="9">
        <v>20400</v>
      </c>
      <c r="C252">
        <v>25534.517585040001</v>
      </c>
      <c r="D252" s="7">
        <f t="shared" si="7"/>
        <v>18238.979622584757</v>
      </c>
      <c r="E252" s="16">
        <f t="shared" si="8"/>
        <v>18800</v>
      </c>
      <c r="F252" s="1">
        <f t="shared" si="9"/>
        <v>19900</v>
      </c>
    </row>
    <row r="253" spans="1:6" x14ac:dyDescent="0.3">
      <c r="A253" s="8">
        <f t="shared" si="6"/>
        <v>18900</v>
      </c>
      <c r="B253" s="9">
        <v>20400</v>
      </c>
      <c r="C253">
        <v>25534.517585040001</v>
      </c>
      <c r="D253" s="7">
        <f t="shared" si="7"/>
        <v>18238.979622584757</v>
      </c>
      <c r="E253" s="16">
        <f t="shared" si="8"/>
        <v>18800</v>
      </c>
      <c r="F253" s="1">
        <f t="shared" si="9"/>
        <v>19900</v>
      </c>
    </row>
    <row r="254" spans="1:6" x14ac:dyDescent="0.3">
      <c r="A254" s="8">
        <f t="shared" si="6"/>
        <v>18900</v>
      </c>
      <c r="B254" s="9">
        <v>20400</v>
      </c>
      <c r="C254">
        <v>25534.517585040001</v>
      </c>
      <c r="D254" s="7">
        <f t="shared" si="7"/>
        <v>18238.979622584757</v>
      </c>
      <c r="E254" s="16">
        <f t="shared" si="8"/>
        <v>18800</v>
      </c>
      <c r="F254" s="1">
        <f t="shared" si="9"/>
        <v>19900</v>
      </c>
    </row>
    <row r="255" spans="1:6" x14ac:dyDescent="0.3">
      <c r="A255" s="8">
        <f t="shared" si="6"/>
        <v>18900</v>
      </c>
      <c r="B255" s="9">
        <v>20400</v>
      </c>
      <c r="C255">
        <v>25534.517585040001</v>
      </c>
      <c r="D255" s="7">
        <f t="shared" si="7"/>
        <v>18238.979622584757</v>
      </c>
      <c r="E255" s="16">
        <f t="shared" si="8"/>
        <v>18800</v>
      </c>
      <c r="F255" s="1">
        <f t="shared" si="9"/>
        <v>19900</v>
      </c>
    </row>
    <row r="256" spans="1:6" x14ac:dyDescent="0.3">
      <c r="A256" s="8">
        <f t="shared" si="6"/>
        <v>18900</v>
      </c>
      <c r="B256" s="9">
        <v>20400</v>
      </c>
      <c r="C256">
        <v>25534.517585040001</v>
      </c>
      <c r="D256" s="7">
        <f t="shared" si="7"/>
        <v>18238.979622584757</v>
      </c>
      <c r="E256" s="16">
        <f t="shared" si="8"/>
        <v>18800</v>
      </c>
      <c r="F256" s="1">
        <f t="shared" si="9"/>
        <v>19900</v>
      </c>
    </row>
    <row r="257" spans="1:6" x14ac:dyDescent="0.3">
      <c r="A257" s="8">
        <f t="shared" si="6"/>
        <v>18900</v>
      </c>
      <c r="B257" s="9">
        <v>20400</v>
      </c>
      <c r="C257">
        <v>25534.517585040001</v>
      </c>
      <c r="D257" s="7">
        <f t="shared" si="7"/>
        <v>18238.979622584757</v>
      </c>
      <c r="E257" s="16">
        <f t="shared" si="8"/>
        <v>18800</v>
      </c>
      <c r="F257" s="1">
        <f t="shared" si="9"/>
        <v>19900</v>
      </c>
    </row>
    <row r="258" spans="1:6" x14ac:dyDescent="0.3">
      <c r="A258" s="8">
        <f t="shared" si="6"/>
        <v>18900</v>
      </c>
      <c r="B258" s="9">
        <v>20400</v>
      </c>
      <c r="C258">
        <v>25534.517585040001</v>
      </c>
      <c r="D258" s="7">
        <f t="shared" si="7"/>
        <v>18238.979622584757</v>
      </c>
      <c r="E258" s="16">
        <f t="shared" si="8"/>
        <v>18800</v>
      </c>
      <c r="F258" s="1">
        <f t="shared" si="9"/>
        <v>19900</v>
      </c>
    </row>
    <row r="259" spans="1:6" x14ac:dyDescent="0.3">
      <c r="A259" s="8">
        <f t="shared" si="6"/>
        <v>18900</v>
      </c>
      <c r="B259" s="9">
        <v>20400</v>
      </c>
      <c r="C259">
        <v>25534.517585040001</v>
      </c>
      <c r="D259" s="7">
        <f t="shared" si="7"/>
        <v>18238.979622584757</v>
      </c>
      <c r="E259" s="16">
        <f t="shared" si="8"/>
        <v>18800</v>
      </c>
      <c r="F259" s="1">
        <f t="shared" si="9"/>
        <v>19900</v>
      </c>
    </row>
    <row r="260" spans="1:6" x14ac:dyDescent="0.3">
      <c r="A260" s="8">
        <f t="shared" si="6"/>
        <v>18900</v>
      </c>
      <c r="B260" s="9">
        <v>20400</v>
      </c>
      <c r="C260">
        <v>25534.517585040001</v>
      </c>
      <c r="D260" s="7">
        <f t="shared" si="7"/>
        <v>18238.979622584757</v>
      </c>
      <c r="E260" s="16">
        <f t="shared" si="8"/>
        <v>18800</v>
      </c>
      <c r="F260" s="1">
        <f t="shared" si="9"/>
        <v>19900</v>
      </c>
    </row>
    <row r="261" spans="1:6" x14ac:dyDescent="0.3">
      <c r="A261" s="8">
        <f t="shared" si="6"/>
        <v>18900</v>
      </c>
      <c r="B261" s="9">
        <v>20400</v>
      </c>
      <c r="C261">
        <v>25534.517585040001</v>
      </c>
      <c r="D261" s="7">
        <f t="shared" si="7"/>
        <v>18238.979622584757</v>
      </c>
      <c r="E261" s="16">
        <f t="shared" si="8"/>
        <v>18800</v>
      </c>
      <c r="F261" s="1">
        <f t="shared" si="9"/>
        <v>19900</v>
      </c>
    </row>
    <row r="262" spans="1:6" x14ac:dyDescent="0.3">
      <c r="A262" s="8">
        <f t="shared" si="6"/>
        <v>18900</v>
      </c>
      <c r="B262" s="9">
        <v>20400</v>
      </c>
      <c r="C262">
        <v>25534.517585040001</v>
      </c>
      <c r="D262" s="7">
        <f t="shared" si="7"/>
        <v>18238.979622584757</v>
      </c>
      <c r="E262" s="16">
        <f t="shared" si="8"/>
        <v>18800</v>
      </c>
      <c r="F262" s="1">
        <f t="shared" si="9"/>
        <v>19900</v>
      </c>
    </row>
    <row r="263" spans="1:6" x14ac:dyDescent="0.3">
      <c r="A263" s="8">
        <f t="shared" si="6"/>
        <v>18900</v>
      </c>
      <c r="B263" s="9">
        <v>20400</v>
      </c>
      <c r="C263">
        <v>25534.517585040001</v>
      </c>
      <c r="D263" s="7">
        <f t="shared" si="7"/>
        <v>18238.979622584757</v>
      </c>
      <c r="E263" s="16">
        <f t="shared" si="8"/>
        <v>18800</v>
      </c>
      <c r="F263" s="1">
        <f t="shared" si="9"/>
        <v>19900</v>
      </c>
    </row>
    <row r="264" spans="1:6" x14ac:dyDescent="0.3">
      <c r="A264" s="8">
        <f t="shared" si="6"/>
        <v>18900</v>
      </c>
      <c r="B264" s="9">
        <v>20400</v>
      </c>
      <c r="C264">
        <v>25534.517585040001</v>
      </c>
      <c r="D264" s="7">
        <f t="shared" si="7"/>
        <v>18238.979622584757</v>
      </c>
      <c r="E264" s="16">
        <f t="shared" si="8"/>
        <v>18800</v>
      </c>
      <c r="F264" s="1">
        <f t="shared" si="9"/>
        <v>19900</v>
      </c>
    </row>
    <row r="265" spans="1:6" x14ac:dyDescent="0.3">
      <c r="A265" s="8">
        <f t="shared" si="6"/>
        <v>18900</v>
      </c>
      <c r="B265" s="9">
        <v>20400</v>
      </c>
      <c r="C265">
        <v>25534.517585040001</v>
      </c>
      <c r="D265" s="7">
        <f t="shared" si="7"/>
        <v>18238.979622584757</v>
      </c>
      <c r="E265" s="16">
        <f t="shared" si="8"/>
        <v>18800</v>
      </c>
      <c r="F265" s="1">
        <f t="shared" si="9"/>
        <v>19900</v>
      </c>
    </row>
    <row r="266" spans="1:6" x14ac:dyDescent="0.3">
      <c r="A266" s="8">
        <f t="shared" si="6"/>
        <v>18900</v>
      </c>
      <c r="B266" s="9">
        <v>20400</v>
      </c>
      <c r="C266">
        <v>25534.517585040001</v>
      </c>
      <c r="D266" s="7">
        <f t="shared" si="7"/>
        <v>18238.979622584757</v>
      </c>
      <c r="E266" s="16">
        <f t="shared" si="8"/>
        <v>18800</v>
      </c>
      <c r="F266" s="1">
        <f t="shared" si="9"/>
        <v>19900</v>
      </c>
    </row>
    <row r="267" spans="1:6" x14ac:dyDescent="0.3">
      <c r="A267" s="8">
        <f t="shared" si="6"/>
        <v>18900</v>
      </c>
      <c r="B267" s="9">
        <v>20400</v>
      </c>
      <c r="C267">
        <v>25534.517585040001</v>
      </c>
      <c r="D267" s="7">
        <f t="shared" si="7"/>
        <v>18238.979622584757</v>
      </c>
      <c r="E267" s="16">
        <f t="shared" si="8"/>
        <v>18800</v>
      </c>
      <c r="F267" s="1">
        <f t="shared" si="9"/>
        <v>19900</v>
      </c>
    </row>
    <row r="268" spans="1:6" x14ac:dyDescent="0.3">
      <c r="A268" s="8">
        <f t="shared" si="6"/>
        <v>18900</v>
      </c>
      <c r="B268" s="9">
        <v>20400</v>
      </c>
      <c r="C268">
        <v>25534.517585040001</v>
      </c>
      <c r="D268" s="7">
        <f t="shared" si="7"/>
        <v>18238.979622584757</v>
      </c>
      <c r="E268" s="16">
        <f t="shared" si="8"/>
        <v>18800</v>
      </c>
      <c r="F268" s="1">
        <f t="shared" si="9"/>
        <v>19900</v>
      </c>
    </row>
    <row r="269" spans="1:6" x14ac:dyDescent="0.3">
      <c r="A269" s="8">
        <f t="shared" si="6"/>
        <v>18900</v>
      </c>
      <c r="B269" s="9">
        <v>20400</v>
      </c>
      <c r="C269">
        <v>25534.517585040001</v>
      </c>
      <c r="D269" s="7">
        <f t="shared" si="7"/>
        <v>18238.979622584757</v>
      </c>
      <c r="E269" s="16">
        <f t="shared" si="8"/>
        <v>18800</v>
      </c>
      <c r="F269" s="1">
        <f t="shared" si="9"/>
        <v>19900</v>
      </c>
    </row>
    <row r="270" spans="1:6" x14ac:dyDescent="0.3">
      <c r="A270" s="8">
        <f t="shared" si="6"/>
        <v>18900</v>
      </c>
      <c r="B270" s="9">
        <v>20400</v>
      </c>
      <c r="C270">
        <v>25534.517585040001</v>
      </c>
      <c r="D270" s="7">
        <f t="shared" si="7"/>
        <v>18238.979622584757</v>
      </c>
      <c r="E270" s="16">
        <f t="shared" si="8"/>
        <v>18800</v>
      </c>
      <c r="F270" s="1">
        <f t="shared" si="9"/>
        <v>19900</v>
      </c>
    </row>
    <row r="271" spans="1:6" x14ac:dyDescent="0.3">
      <c r="A271" s="8">
        <f t="shared" si="6"/>
        <v>18900</v>
      </c>
      <c r="B271" s="9">
        <v>20400</v>
      </c>
      <c r="C271">
        <v>25534.517585040001</v>
      </c>
      <c r="D271" s="7">
        <f t="shared" si="7"/>
        <v>18238.979622584757</v>
      </c>
      <c r="E271" s="16">
        <f t="shared" si="8"/>
        <v>18800</v>
      </c>
      <c r="F271" s="1">
        <f t="shared" si="9"/>
        <v>19900</v>
      </c>
    </row>
    <row r="272" spans="1:6" x14ac:dyDescent="0.3">
      <c r="A272" s="8">
        <f t="shared" si="6"/>
        <v>18900</v>
      </c>
      <c r="B272" s="9">
        <v>20400</v>
      </c>
      <c r="C272">
        <v>25534.517585040001</v>
      </c>
      <c r="D272" s="7">
        <f t="shared" si="7"/>
        <v>18238.979622584757</v>
      </c>
      <c r="E272" s="16">
        <f t="shared" si="8"/>
        <v>18800</v>
      </c>
      <c r="F272" s="1">
        <f t="shared" si="9"/>
        <v>19900</v>
      </c>
    </row>
    <row r="273" spans="1:6" x14ac:dyDescent="0.3">
      <c r="A273" s="8">
        <f t="shared" si="6"/>
        <v>18900</v>
      </c>
      <c r="B273" s="9">
        <v>20400</v>
      </c>
      <c r="C273">
        <v>25534.517585040001</v>
      </c>
      <c r="D273" s="7">
        <f t="shared" si="7"/>
        <v>18238.979622584757</v>
      </c>
      <c r="E273" s="16">
        <f t="shared" si="8"/>
        <v>18800</v>
      </c>
      <c r="F273" s="1">
        <f t="shared" si="9"/>
        <v>19900</v>
      </c>
    </row>
    <row r="274" spans="1:6" x14ac:dyDescent="0.3">
      <c r="A274" s="8">
        <f t="shared" si="6"/>
        <v>18900</v>
      </c>
      <c r="B274" s="9">
        <v>20400</v>
      </c>
      <c r="C274">
        <v>25534.517585040001</v>
      </c>
      <c r="D274" s="7">
        <f t="shared" si="7"/>
        <v>18238.979622584757</v>
      </c>
      <c r="E274" s="16">
        <f t="shared" si="8"/>
        <v>18800</v>
      </c>
      <c r="F274" s="1">
        <f t="shared" si="9"/>
        <v>19900</v>
      </c>
    </row>
    <row r="275" spans="1:6" x14ac:dyDescent="0.3">
      <c r="A275" s="8">
        <f t="shared" si="6"/>
        <v>18900</v>
      </c>
      <c r="B275" s="9">
        <v>20400</v>
      </c>
      <c r="C275">
        <v>25534.517585040001</v>
      </c>
      <c r="D275" s="7">
        <f t="shared" si="7"/>
        <v>18238.979622584757</v>
      </c>
      <c r="E275" s="16">
        <f t="shared" si="8"/>
        <v>18800</v>
      </c>
      <c r="F275" s="1">
        <f t="shared" si="9"/>
        <v>19900</v>
      </c>
    </row>
    <row r="276" spans="1:6" x14ac:dyDescent="0.3">
      <c r="A276" s="8">
        <f t="shared" si="6"/>
        <v>18900</v>
      </c>
      <c r="B276" s="9">
        <v>20400</v>
      </c>
      <c r="C276">
        <v>25534.517585040001</v>
      </c>
      <c r="D276" s="7">
        <f t="shared" si="7"/>
        <v>18238.979622584757</v>
      </c>
      <c r="E276" s="16">
        <f t="shared" si="8"/>
        <v>18800</v>
      </c>
      <c r="F276" s="1">
        <f t="shared" si="9"/>
        <v>19900</v>
      </c>
    </row>
    <row r="277" spans="1:6" x14ac:dyDescent="0.3">
      <c r="A277" s="8">
        <f t="shared" si="6"/>
        <v>18900</v>
      </c>
      <c r="B277" s="9">
        <v>20400</v>
      </c>
      <c r="C277">
        <v>25534.517585040001</v>
      </c>
      <c r="D277" s="7">
        <f t="shared" si="7"/>
        <v>18238.979622584757</v>
      </c>
      <c r="E277" s="16">
        <f t="shared" si="8"/>
        <v>18800</v>
      </c>
      <c r="F277" s="1">
        <f t="shared" si="9"/>
        <v>19900</v>
      </c>
    </row>
    <row r="278" spans="1:6" x14ac:dyDescent="0.3">
      <c r="A278" s="8">
        <f t="shared" si="6"/>
        <v>18900</v>
      </c>
      <c r="B278" s="9">
        <v>20400</v>
      </c>
      <c r="C278">
        <v>25534.517585040001</v>
      </c>
      <c r="D278" s="7">
        <f t="shared" si="7"/>
        <v>18238.979622584757</v>
      </c>
      <c r="E278" s="16">
        <f t="shared" si="8"/>
        <v>18800</v>
      </c>
      <c r="F278" s="1">
        <f t="shared" si="9"/>
        <v>19900</v>
      </c>
    </row>
    <row r="279" spans="1:6" x14ac:dyDescent="0.3">
      <c r="A279" s="8">
        <f t="shared" si="6"/>
        <v>18900</v>
      </c>
      <c r="B279" s="9">
        <v>20400</v>
      </c>
      <c r="C279">
        <v>25534.517585040001</v>
      </c>
      <c r="D279" s="7">
        <f t="shared" si="7"/>
        <v>18238.979622584757</v>
      </c>
      <c r="E279" s="16">
        <f t="shared" si="8"/>
        <v>18800</v>
      </c>
      <c r="F279" s="1">
        <f t="shared" si="9"/>
        <v>19900</v>
      </c>
    </row>
    <row r="280" spans="1:6" x14ac:dyDescent="0.3">
      <c r="A280" s="8">
        <f t="shared" si="6"/>
        <v>18900</v>
      </c>
      <c r="B280" s="9">
        <v>20400</v>
      </c>
      <c r="C280">
        <v>25534.517585040001</v>
      </c>
      <c r="D280" s="7">
        <f t="shared" si="7"/>
        <v>18238.979622584757</v>
      </c>
      <c r="E280" s="16">
        <f t="shared" si="8"/>
        <v>18800</v>
      </c>
      <c r="F280" s="1">
        <f t="shared" si="9"/>
        <v>19900</v>
      </c>
    </row>
    <row r="281" spans="1:6" x14ac:dyDescent="0.3">
      <c r="A281" s="8">
        <f t="shared" si="6"/>
        <v>18900</v>
      </c>
      <c r="B281" s="9">
        <v>20400</v>
      </c>
      <c r="C281">
        <v>25534.517585040001</v>
      </c>
      <c r="D281" s="7">
        <f t="shared" si="7"/>
        <v>18238.979622584757</v>
      </c>
      <c r="E281" s="16">
        <f t="shared" si="8"/>
        <v>18800</v>
      </c>
      <c r="F281" s="1">
        <f t="shared" si="9"/>
        <v>19900</v>
      </c>
    </row>
    <row r="282" spans="1:6" x14ac:dyDescent="0.3">
      <c r="A282" s="8">
        <f t="shared" si="6"/>
        <v>18900</v>
      </c>
      <c r="B282" s="9">
        <v>20400</v>
      </c>
      <c r="C282">
        <v>25534.517585040001</v>
      </c>
      <c r="D282" s="7">
        <f t="shared" si="7"/>
        <v>18238.979622584757</v>
      </c>
      <c r="E282" s="16">
        <f t="shared" si="8"/>
        <v>18800</v>
      </c>
      <c r="F282" s="1">
        <f t="shared" si="9"/>
        <v>19900</v>
      </c>
    </row>
    <row r="283" spans="1:6" x14ac:dyDescent="0.3">
      <c r="A283" s="8">
        <f t="shared" si="6"/>
        <v>18900</v>
      </c>
      <c r="B283" s="9">
        <v>20400</v>
      </c>
      <c r="C283">
        <v>25534.517585040001</v>
      </c>
      <c r="D283" s="7">
        <f t="shared" si="7"/>
        <v>18238.979622584757</v>
      </c>
      <c r="E283" s="16">
        <f t="shared" si="8"/>
        <v>18800</v>
      </c>
      <c r="F283" s="1">
        <f t="shared" si="9"/>
        <v>19900</v>
      </c>
    </row>
    <row r="284" spans="1:6" x14ac:dyDescent="0.3">
      <c r="A284" s="8">
        <f t="shared" si="6"/>
        <v>18900</v>
      </c>
      <c r="B284" s="9">
        <v>20400</v>
      </c>
      <c r="C284">
        <v>25534.517585040001</v>
      </c>
      <c r="D284" s="7">
        <f t="shared" si="7"/>
        <v>18238.979622584757</v>
      </c>
      <c r="E284" s="16">
        <f t="shared" si="8"/>
        <v>18800</v>
      </c>
      <c r="F284" s="1">
        <f t="shared" si="9"/>
        <v>19900</v>
      </c>
    </row>
    <row r="285" spans="1:6" x14ac:dyDescent="0.3">
      <c r="A285" s="8">
        <f t="shared" si="6"/>
        <v>18900</v>
      </c>
      <c r="B285" s="9">
        <v>20400</v>
      </c>
      <c r="C285">
        <v>25534.517585040001</v>
      </c>
      <c r="D285" s="7">
        <f t="shared" si="7"/>
        <v>18238.979622584757</v>
      </c>
      <c r="E285" s="16">
        <f t="shared" si="8"/>
        <v>18800</v>
      </c>
      <c r="F285" s="1">
        <f t="shared" si="9"/>
        <v>19900</v>
      </c>
    </row>
    <row r="286" spans="1:6" x14ac:dyDescent="0.3">
      <c r="A286" s="8">
        <f t="shared" si="6"/>
        <v>18900</v>
      </c>
      <c r="B286" s="9">
        <v>20400</v>
      </c>
      <c r="C286">
        <v>25534.517585040001</v>
      </c>
      <c r="D286" s="7">
        <f t="shared" si="7"/>
        <v>18238.979622584757</v>
      </c>
      <c r="E286" s="16">
        <f t="shared" si="8"/>
        <v>18800</v>
      </c>
      <c r="F286" s="1">
        <f t="shared" si="9"/>
        <v>19900</v>
      </c>
    </row>
    <row r="287" spans="1:6" x14ac:dyDescent="0.3">
      <c r="A287" s="8">
        <f t="shared" si="6"/>
        <v>18900</v>
      </c>
      <c r="B287" s="9">
        <v>20400</v>
      </c>
      <c r="C287">
        <v>25534.517585040001</v>
      </c>
      <c r="D287" s="7">
        <f t="shared" si="7"/>
        <v>18238.979622584757</v>
      </c>
      <c r="E287" s="16">
        <f t="shared" si="8"/>
        <v>18800</v>
      </c>
      <c r="F287" s="1">
        <f t="shared" si="9"/>
        <v>19900</v>
      </c>
    </row>
  </sheetData>
  <mergeCells count="2">
    <mergeCell ref="E163:F163"/>
    <mergeCell ref="A130:C1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53" workbookViewId="0">
      <selection activeCell="G84" sqref="G84"/>
    </sheetView>
  </sheetViews>
  <sheetFormatPr defaultRowHeight="14.4" x14ac:dyDescent="0.3"/>
  <cols>
    <col min="1" max="1" width="10.6640625" bestFit="1" customWidth="1"/>
    <col min="2" max="6" width="16.33203125" bestFit="1" customWidth="1"/>
  </cols>
  <sheetData>
    <row r="1" spans="1:6" x14ac:dyDescent="0.3">
      <c r="A1" s="10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10</v>
      </c>
    </row>
    <row r="2" spans="1:6" x14ac:dyDescent="0.3">
      <c r="A2" s="10"/>
      <c r="B2" s="2" t="s">
        <v>11</v>
      </c>
      <c r="C2" s="2" t="s">
        <v>11</v>
      </c>
      <c r="D2" s="2" t="s">
        <v>11</v>
      </c>
      <c r="E2" s="2" t="s">
        <v>11</v>
      </c>
      <c r="F2" s="3" t="s">
        <v>11</v>
      </c>
    </row>
    <row r="3" spans="1:6" x14ac:dyDescent="0.3">
      <c r="A3" s="10"/>
      <c r="B3" s="2" t="s">
        <v>12</v>
      </c>
      <c r="C3" s="2" t="s">
        <v>13</v>
      </c>
      <c r="D3" s="2" t="s">
        <v>13</v>
      </c>
      <c r="E3" s="2" t="s">
        <v>13</v>
      </c>
      <c r="F3" s="3" t="s">
        <v>14</v>
      </c>
    </row>
    <row r="4" spans="1:6" x14ac:dyDescent="0.3">
      <c r="A4" s="5">
        <v>40025</v>
      </c>
      <c r="B4">
        <v>66.290000000000006</v>
      </c>
      <c r="C4">
        <v>23.3</v>
      </c>
      <c r="D4">
        <v>6.16</v>
      </c>
      <c r="E4">
        <v>29.46</v>
      </c>
      <c r="F4" s="13">
        <v>16287.214356</v>
      </c>
    </row>
    <row r="5" spans="1:6" x14ac:dyDescent="0.3">
      <c r="A5" s="5">
        <v>40056</v>
      </c>
      <c r="B5">
        <v>71.45</v>
      </c>
      <c r="C5">
        <v>25.4</v>
      </c>
      <c r="D5">
        <v>2.11</v>
      </c>
      <c r="E5">
        <v>27.509999999999998</v>
      </c>
      <c r="F5" s="13">
        <v>16393.01643</v>
      </c>
    </row>
    <row r="6" spans="1:6" x14ac:dyDescent="0.3">
      <c r="A6" s="5">
        <v>40086</v>
      </c>
      <c r="B6">
        <v>75.459999999999994</v>
      </c>
      <c r="C6">
        <v>28.8</v>
      </c>
      <c r="D6">
        <v>6</v>
      </c>
      <c r="E6" s="6">
        <f t="shared" ref="E6" si="0">C6+D6</f>
        <v>34.799999999999997</v>
      </c>
      <c r="F6" s="13">
        <f t="shared" ref="F6" si="1">E6*B6*8.34</f>
        <v>21900.906719999995</v>
      </c>
    </row>
    <row r="7" spans="1:6" x14ac:dyDescent="0.3">
      <c r="A7" s="5">
        <v>40117</v>
      </c>
      <c r="B7">
        <v>90.13</v>
      </c>
      <c r="C7">
        <v>17.600000000000001</v>
      </c>
      <c r="D7">
        <v>7.98</v>
      </c>
      <c r="E7">
        <v>25.580000000000002</v>
      </c>
      <c r="F7" s="13">
        <v>19228.081836000001</v>
      </c>
    </row>
    <row r="8" spans="1:6" x14ac:dyDescent="0.3">
      <c r="A8" s="5">
        <v>40298</v>
      </c>
      <c r="B8">
        <v>99.24</v>
      </c>
      <c r="C8">
        <v>16.100000000000001</v>
      </c>
      <c r="D8">
        <v>6.24</v>
      </c>
      <c r="E8">
        <v>22.340000000000003</v>
      </c>
      <c r="F8" s="13">
        <v>18489.960144000001</v>
      </c>
    </row>
    <row r="9" spans="1:6" x14ac:dyDescent="0.3">
      <c r="A9" s="5">
        <v>40329</v>
      </c>
      <c r="B9">
        <v>93.53</v>
      </c>
      <c r="C9">
        <v>18.100000000000001</v>
      </c>
      <c r="D9">
        <v>1.1100000000000001</v>
      </c>
      <c r="E9">
        <v>19.21</v>
      </c>
      <c r="F9" s="13">
        <v>14984.572242000002</v>
      </c>
    </row>
    <row r="10" spans="1:6" x14ac:dyDescent="0.3">
      <c r="A10" s="5">
        <v>40359</v>
      </c>
      <c r="B10">
        <v>92.32</v>
      </c>
      <c r="C10">
        <v>20.6</v>
      </c>
      <c r="D10">
        <v>6.88</v>
      </c>
      <c r="E10">
        <v>27.48</v>
      </c>
      <c r="F10" s="13">
        <v>21158.193023999997</v>
      </c>
    </row>
    <row r="11" spans="1:6" x14ac:dyDescent="0.3">
      <c r="A11" s="5">
        <v>40390</v>
      </c>
      <c r="B11">
        <v>70.150000000000006</v>
      </c>
      <c r="C11">
        <v>23.5</v>
      </c>
      <c r="D11">
        <v>3.56</v>
      </c>
      <c r="E11">
        <v>27.06</v>
      </c>
      <c r="F11" s="13">
        <v>15831.48006</v>
      </c>
    </row>
    <row r="12" spans="1:6" x14ac:dyDescent="0.3">
      <c r="A12" s="5">
        <v>40421</v>
      </c>
      <c r="B12">
        <v>70.67</v>
      </c>
      <c r="C12">
        <v>25.2</v>
      </c>
      <c r="D12">
        <v>5.68</v>
      </c>
      <c r="E12">
        <v>30.88</v>
      </c>
      <c r="F12" s="13">
        <v>18200.295264</v>
      </c>
    </row>
    <row r="13" spans="1:6" x14ac:dyDescent="0.3">
      <c r="A13" s="5">
        <v>40451</v>
      </c>
      <c r="B13">
        <v>87.09</v>
      </c>
      <c r="C13">
        <v>17.8</v>
      </c>
      <c r="D13">
        <v>3</v>
      </c>
      <c r="E13">
        <v>20.8</v>
      </c>
      <c r="F13" s="13">
        <v>15107.676480000002</v>
      </c>
    </row>
    <row r="14" spans="1:6" x14ac:dyDescent="0.3">
      <c r="A14" s="5">
        <v>40482</v>
      </c>
      <c r="B14">
        <v>90.27</v>
      </c>
      <c r="C14">
        <v>17.3</v>
      </c>
      <c r="D14">
        <v>6.49</v>
      </c>
      <c r="E14">
        <v>23.79</v>
      </c>
      <c r="F14" s="13">
        <v>17910.344321999997</v>
      </c>
    </row>
    <row r="15" spans="1:6" x14ac:dyDescent="0.3">
      <c r="A15" s="5">
        <v>40663</v>
      </c>
      <c r="B15">
        <v>108.33</v>
      </c>
      <c r="C15">
        <v>13.2</v>
      </c>
      <c r="D15">
        <v>7.15</v>
      </c>
      <c r="E15">
        <v>20.350000000000001</v>
      </c>
      <c r="F15" s="13">
        <v>18385.65927</v>
      </c>
    </row>
    <row r="16" spans="1:6" x14ac:dyDescent="0.3">
      <c r="A16" s="5">
        <v>40694</v>
      </c>
      <c r="B16">
        <v>104.33</v>
      </c>
      <c r="C16">
        <v>16</v>
      </c>
      <c r="D16">
        <v>6.08</v>
      </c>
      <c r="E16">
        <v>22.08</v>
      </c>
      <c r="F16" s="13">
        <v>19212.077375999997</v>
      </c>
    </row>
    <row r="17" spans="1:6" x14ac:dyDescent="0.3">
      <c r="A17" s="5">
        <v>40724</v>
      </c>
      <c r="B17">
        <v>92.01</v>
      </c>
      <c r="C17">
        <v>24.1</v>
      </c>
      <c r="D17">
        <v>3.21</v>
      </c>
      <c r="E17">
        <v>27.310000000000002</v>
      </c>
      <c r="F17" s="13">
        <v>20956.694454000004</v>
      </c>
    </row>
    <row r="18" spans="1:6" x14ac:dyDescent="0.3">
      <c r="A18" s="5">
        <v>40755</v>
      </c>
      <c r="B18">
        <v>81.02</v>
      </c>
      <c r="C18">
        <v>25</v>
      </c>
      <c r="D18">
        <v>4.34</v>
      </c>
      <c r="E18">
        <v>29.34</v>
      </c>
      <c r="F18" s="13">
        <v>19825.237512</v>
      </c>
    </row>
    <row r="19" spans="1:6" x14ac:dyDescent="0.3">
      <c r="A19" s="5">
        <v>40786</v>
      </c>
      <c r="B19">
        <v>75.62</v>
      </c>
      <c r="C19">
        <v>29.2</v>
      </c>
      <c r="D19">
        <v>4.17</v>
      </c>
      <c r="E19">
        <v>33.369999999999997</v>
      </c>
      <c r="F19" s="13">
        <v>21045.484595999998</v>
      </c>
    </row>
    <row r="20" spans="1:6" x14ac:dyDescent="0.3">
      <c r="A20" s="5">
        <v>40816</v>
      </c>
      <c r="B20">
        <v>68</v>
      </c>
      <c r="C20">
        <v>26.8</v>
      </c>
      <c r="D20">
        <v>2.33</v>
      </c>
      <c r="E20">
        <v>29.130000000000003</v>
      </c>
      <c r="F20" s="13">
        <v>16520.205600000001</v>
      </c>
    </row>
    <row r="21" spans="1:6" x14ac:dyDescent="0.3">
      <c r="A21" s="5">
        <v>40847</v>
      </c>
      <c r="B21">
        <v>76.209999999999994</v>
      </c>
      <c r="C21">
        <v>25.9</v>
      </c>
      <c r="D21">
        <v>4.6500000000000004</v>
      </c>
      <c r="E21">
        <v>30.549999999999997</v>
      </c>
      <c r="F21" s="13">
        <v>19417.31727</v>
      </c>
    </row>
    <row r="22" spans="1:6" x14ac:dyDescent="0.3">
      <c r="A22" s="5">
        <v>41029</v>
      </c>
      <c r="B22">
        <v>92.49</v>
      </c>
      <c r="C22">
        <v>19.600000000000001</v>
      </c>
      <c r="D22">
        <v>3.78</v>
      </c>
      <c r="E22">
        <v>23.380000000000003</v>
      </c>
      <c r="F22" s="13">
        <v>18034.551108</v>
      </c>
    </row>
    <row r="23" spans="1:6" x14ac:dyDescent="0.3">
      <c r="A23" s="5">
        <v>41060</v>
      </c>
      <c r="B23">
        <v>87.83</v>
      </c>
      <c r="C23">
        <v>20.8</v>
      </c>
      <c r="D23">
        <v>4.42</v>
      </c>
      <c r="E23">
        <v>25.22</v>
      </c>
      <c r="F23" s="13">
        <v>18473.705483999998</v>
      </c>
    </row>
    <row r="24" spans="1:6" x14ac:dyDescent="0.3">
      <c r="A24" s="5">
        <v>41090</v>
      </c>
      <c r="B24">
        <v>85.92</v>
      </c>
      <c r="C24">
        <v>23</v>
      </c>
      <c r="D24">
        <v>3.29</v>
      </c>
      <c r="E24">
        <v>26.29</v>
      </c>
      <c r="F24" s="13">
        <v>18838.698912</v>
      </c>
    </row>
    <row r="25" spans="1:6" x14ac:dyDescent="0.3">
      <c r="A25" s="5">
        <v>41121</v>
      </c>
      <c r="B25">
        <v>75.86</v>
      </c>
      <c r="C25">
        <v>22</v>
      </c>
      <c r="D25">
        <v>6.55</v>
      </c>
      <c r="E25">
        <v>28.55</v>
      </c>
      <c r="F25" s="13">
        <v>18062.797019999998</v>
      </c>
    </row>
    <row r="26" spans="1:6" x14ac:dyDescent="0.3">
      <c r="A26" s="5">
        <v>41152</v>
      </c>
      <c r="B26">
        <v>64.930000000000007</v>
      </c>
      <c r="C26">
        <v>26.5</v>
      </c>
      <c r="D26">
        <v>3.04</v>
      </c>
      <c r="E26">
        <v>29.54</v>
      </c>
      <c r="F26" s="13">
        <v>15996.388548000001</v>
      </c>
    </row>
    <row r="27" spans="1:6" x14ac:dyDescent="0.3">
      <c r="A27" s="5">
        <v>41182</v>
      </c>
      <c r="B27">
        <v>61.28</v>
      </c>
      <c r="C27">
        <v>22.6</v>
      </c>
      <c r="D27">
        <v>5.81</v>
      </c>
      <c r="E27">
        <v>28.41</v>
      </c>
      <c r="F27" s="13">
        <v>14519.646432</v>
      </c>
    </row>
    <row r="28" spans="1:6" x14ac:dyDescent="0.3">
      <c r="A28" s="5">
        <v>41213</v>
      </c>
      <c r="B28">
        <v>93.05</v>
      </c>
      <c r="C28">
        <v>18.100000000000001</v>
      </c>
      <c r="D28">
        <v>3.51</v>
      </c>
      <c r="E28">
        <v>21.61</v>
      </c>
      <c r="F28" s="13">
        <v>16770.15957</v>
      </c>
    </row>
    <row r="29" spans="1:6" x14ac:dyDescent="0.3">
      <c r="A29" s="5">
        <v>41394</v>
      </c>
      <c r="B29">
        <v>108.18</v>
      </c>
      <c r="C29">
        <v>8.9</v>
      </c>
      <c r="D29">
        <v>9.73</v>
      </c>
      <c r="E29">
        <v>18.630000000000003</v>
      </c>
      <c r="F29" s="13">
        <v>16808.380956000005</v>
      </c>
    </row>
    <row r="30" spans="1:6" x14ac:dyDescent="0.3">
      <c r="A30" s="5">
        <v>41425</v>
      </c>
      <c r="B30">
        <v>77.400000000000006</v>
      </c>
      <c r="C30">
        <v>25.3</v>
      </c>
      <c r="D30">
        <v>3.11</v>
      </c>
      <c r="E30">
        <v>28.41</v>
      </c>
      <c r="F30" s="13">
        <v>18339.109560000001</v>
      </c>
    </row>
    <row r="31" spans="1:6" x14ac:dyDescent="0.3">
      <c r="A31" s="5">
        <v>41455</v>
      </c>
      <c r="B31">
        <v>74.709999999999994</v>
      </c>
      <c r="C31">
        <v>26.7</v>
      </c>
      <c r="D31">
        <v>2.63</v>
      </c>
      <c r="E31">
        <v>29.33</v>
      </c>
      <c r="F31" s="13">
        <v>18274.977461999999</v>
      </c>
    </row>
    <row r="32" spans="1:6" x14ac:dyDescent="0.3">
      <c r="A32" s="5">
        <v>41486</v>
      </c>
      <c r="B32">
        <v>65.05</v>
      </c>
      <c r="C32">
        <v>26.2</v>
      </c>
      <c r="D32">
        <v>4.05</v>
      </c>
      <c r="E32">
        <v>30.25</v>
      </c>
      <c r="F32" s="13">
        <v>16411.139249999997</v>
      </c>
    </row>
    <row r="33" spans="1:6" x14ac:dyDescent="0.3">
      <c r="A33" s="5">
        <v>41517</v>
      </c>
      <c r="B33">
        <v>68.540000000000006</v>
      </c>
      <c r="C33">
        <v>23</v>
      </c>
      <c r="D33">
        <v>4.57</v>
      </c>
      <c r="E33">
        <v>27.57</v>
      </c>
      <c r="F33" s="13">
        <v>15759.662652000001</v>
      </c>
    </row>
    <row r="34" spans="1:6" x14ac:dyDescent="0.3">
      <c r="A34" s="5">
        <v>41547</v>
      </c>
      <c r="B34">
        <v>85.01</v>
      </c>
      <c r="C34">
        <v>20.3</v>
      </c>
      <c r="D34">
        <v>2.06</v>
      </c>
      <c r="E34">
        <v>22.36</v>
      </c>
      <c r="F34" s="13">
        <v>15852.868824000001</v>
      </c>
    </row>
    <row r="35" spans="1:6" x14ac:dyDescent="0.3">
      <c r="A35" s="5">
        <v>41578</v>
      </c>
      <c r="B35">
        <v>69.06</v>
      </c>
      <c r="C35">
        <v>23.5</v>
      </c>
      <c r="D35">
        <v>4.66</v>
      </c>
      <c r="E35">
        <v>28.16</v>
      </c>
      <c r="F35" s="13">
        <v>16219.044864000001</v>
      </c>
    </row>
    <row r="36" spans="1:6" x14ac:dyDescent="0.3">
      <c r="A36" s="5">
        <v>41759</v>
      </c>
      <c r="B36">
        <v>92.39</v>
      </c>
      <c r="C36">
        <v>19.899999999999999</v>
      </c>
      <c r="D36">
        <v>4.7699999999999996</v>
      </c>
      <c r="E36">
        <v>24.669999999999998</v>
      </c>
      <c r="F36" s="13">
        <v>19009.039241999995</v>
      </c>
    </row>
    <row r="37" spans="1:6" x14ac:dyDescent="0.3">
      <c r="A37" s="5">
        <v>41790</v>
      </c>
      <c r="B37">
        <v>84.1</v>
      </c>
      <c r="C37">
        <v>16</v>
      </c>
      <c r="D37">
        <v>4.16</v>
      </c>
      <c r="E37">
        <v>20.16</v>
      </c>
      <c r="F37" s="13">
        <v>14140.103039999998</v>
      </c>
    </row>
    <row r="38" spans="1:6" x14ac:dyDescent="0.3">
      <c r="A38" s="5">
        <v>41820</v>
      </c>
      <c r="B38">
        <v>67.19</v>
      </c>
      <c r="C38">
        <v>25</v>
      </c>
      <c r="D38">
        <v>2.42</v>
      </c>
      <c r="E38">
        <v>27.42</v>
      </c>
      <c r="F38" s="13">
        <v>15365.197332</v>
      </c>
    </row>
    <row r="39" spans="1:6" x14ac:dyDescent="0.3">
      <c r="A39" s="5">
        <v>41851</v>
      </c>
      <c r="B39">
        <v>65.78</v>
      </c>
      <c r="C39">
        <v>27.1</v>
      </c>
      <c r="D39">
        <v>3.23</v>
      </c>
      <c r="E39">
        <v>30.330000000000002</v>
      </c>
      <c r="F39" s="13">
        <v>16639.195716000002</v>
      </c>
    </row>
    <row r="40" spans="1:6" x14ac:dyDescent="0.3">
      <c r="A40" s="5">
        <v>41882</v>
      </c>
      <c r="B40">
        <v>66.36</v>
      </c>
      <c r="C40">
        <v>33.9</v>
      </c>
      <c r="D40">
        <v>1.33</v>
      </c>
      <c r="E40">
        <v>35.229999999999997</v>
      </c>
      <c r="F40" s="13">
        <v>19497.775751999998</v>
      </c>
    </row>
    <row r="41" spans="1:6" x14ac:dyDescent="0.3">
      <c r="A41" s="5">
        <v>41912</v>
      </c>
      <c r="B41">
        <v>73.19</v>
      </c>
      <c r="C41">
        <v>28.3</v>
      </c>
      <c r="D41">
        <v>6.02</v>
      </c>
      <c r="E41">
        <v>34.32</v>
      </c>
      <c r="F41" s="13">
        <v>20949.085872</v>
      </c>
    </row>
    <row r="42" spans="1:6" x14ac:dyDescent="0.3">
      <c r="A42" s="5">
        <v>41943</v>
      </c>
      <c r="B42">
        <v>101.08</v>
      </c>
      <c r="C42">
        <v>22.9</v>
      </c>
      <c r="D42">
        <v>5.79</v>
      </c>
      <c r="E42">
        <v>28.689999999999998</v>
      </c>
      <c r="F42" s="13">
        <v>24185.876567999996</v>
      </c>
    </row>
    <row r="43" spans="1:6" x14ac:dyDescent="0.3">
      <c r="A43" s="5">
        <v>42124</v>
      </c>
      <c r="B43">
        <v>81.591999999999999</v>
      </c>
      <c r="C43">
        <v>19.933299999999999</v>
      </c>
      <c r="D43">
        <v>5.72</v>
      </c>
      <c r="E43">
        <v>25.653299999999998</v>
      </c>
      <c r="F43" s="13">
        <v>17456.487807023997</v>
      </c>
    </row>
    <row r="44" spans="1:6" x14ac:dyDescent="0.3">
      <c r="A44" s="5">
        <v>42155</v>
      </c>
      <c r="B44">
        <v>68.776499999999999</v>
      </c>
      <c r="C44">
        <v>31.166699999999999</v>
      </c>
      <c r="D44">
        <v>4</v>
      </c>
      <c r="E44">
        <v>35.166699999999999</v>
      </c>
      <c r="F44" s="13">
        <v>20171.478804866998</v>
      </c>
    </row>
    <row r="45" spans="1:6" x14ac:dyDescent="0.3">
      <c r="A45" s="5">
        <v>42185</v>
      </c>
      <c r="B45">
        <v>64.277299999999997</v>
      </c>
      <c r="C45">
        <v>32.2333</v>
      </c>
      <c r="D45">
        <v>2.59</v>
      </c>
      <c r="E45">
        <v>34.823300000000003</v>
      </c>
      <c r="F45" s="13">
        <v>18667.8198270906</v>
      </c>
    </row>
    <row r="46" spans="1:6" x14ac:dyDescent="0.3">
      <c r="A46" s="5">
        <v>42216</v>
      </c>
      <c r="B46">
        <v>62.829000000000001</v>
      </c>
      <c r="C46">
        <v>31.4</v>
      </c>
      <c r="D46">
        <v>2.7</v>
      </c>
      <c r="E46">
        <v>34.1</v>
      </c>
      <c r="F46" s="13">
        <v>17868.190626000003</v>
      </c>
    </row>
    <row r="47" spans="1:6" x14ac:dyDescent="0.3">
      <c r="A47" s="5">
        <v>42247</v>
      </c>
      <c r="B47">
        <v>72.017700000000005</v>
      </c>
      <c r="C47">
        <v>27.5</v>
      </c>
      <c r="D47">
        <v>4.24</v>
      </c>
      <c r="E47">
        <v>31.740000000000002</v>
      </c>
      <c r="F47" s="13">
        <v>19063.920595320003</v>
      </c>
    </row>
    <row r="48" spans="1:6" x14ac:dyDescent="0.3">
      <c r="A48" s="5">
        <v>42277</v>
      </c>
      <c r="B48">
        <v>66.330699999999993</v>
      </c>
      <c r="C48">
        <v>24.65</v>
      </c>
      <c r="D48">
        <v>21.7</v>
      </c>
      <c r="E48">
        <v>46.349999999999994</v>
      </c>
      <c r="F48" s="13">
        <v>25640.729061299993</v>
      </c>
    </row>
    <row r="49" spans="1:6" x14ac:dyDescent="0.3">
      <c r="A49" s="5">
        <v>42308</v>
      </c>
      <c r="B49">
        <v>77.351600000000005</v>
      </c>
      <c r="C49">
        <v>19.433299999999999</v>
      </c>
      <c r="D49">
        <v>2.65</v>
      </c>
      <c r="E49">
        <v>22.083299999999998</v>
      </c>
      <c r="F49" s="13">
        <v>14246.2094262552</v>
      </c>
    </row>
    <row r="50" spans="1:6" x14ac:dyDescent="0.3">
      <c r="A50" s="5">
        <v>42490</v>
      </c>
      <c r="B50">
        <v>78.875</v>
      </c>
      <c r="C50">
        <v>15.966699999999999</v>
      </c>
      <c r="D50">
        <v>4.41</v>
      </c>
      <c r="E50">
        <v>20.3767</v>
      </c>
      <c r="F50" s="13">
        <v>13404.149852250001</v>
      </c>
    </row>
    <row r="51" spans="1:6" x14ac:dyDescent="0.3">
      <c r="A51" s="5">
        <v>42521</v>
      </c>
      <c r="B51">
        <v>71.287700000000001</v>
      </c>
      <c r="C51">
        <v>24.1</v>
      </c>
      <c r="D51">
        <v>3.34</v>
      </c>
      <c r="E51">
        <v>27.44</v>
      </c>
      <c r="F51" s="13">
        <v>16314.161629920001</v>
      </c>
    </row>
    <row r="52" spans="1:6" x14ac:dyDescent="0.3">
      <c r="A52" s="5">
        <v>42551</v>
      </c>
      <c r="B52">
        <v>71.688000000000002</v>
      </c>
      <c r="C52">
        <v>32</v>
      </c>
      <c r="D52">
        <v>3.1</v>
      </c>
      <c r="E52">
        <v>35.1</v>
      </c>
      <c r="F52" s="13">
        <v>20985.514992</v>
      </c>
    </row>
    <row r="53" spans="1:6" x14ac:dyDescent="0.3">
      <c r="A53" s="5">
        <v>42582</v>
      </c>
      <c r="B53">
        <v>64.230599999999995</v>
      </c>
      <c r="C53">
        <v>21.45</v>
      </c>
      <c r="D53">
        <v>3.85</v>
      </c>
      <c r="E53">
        <v>25.3</v>
      </c>
      <c r="F53" s="13">
        <v>13552.785061199998</v>
      </c>
    </row>
    <row r="54" spans="1:6" x14ac:dyDescent="0.3">
      <c r="A54" s="5">
        <v>42613</v>
      </c>
      <c r="B54">
        <v>59.744799999999998</v>
      </c>
      <c r="C54">
        <v>24.6</v>
      </c>
      <c r="D54">
        <v>5.05</v>
      </c>
      <c r="E54">
        <v>29.650000000000002</v>
      </c>
      <c r="F54" s="13">
        <v>14773.7538888</v>
      </c>
    </row>
    <row r="55" spans="1:6" x14ac:dyDescent="0.3">
      <c r="A55" s="5">
        <v>42643</v>
      </c>
      <c r="B55">
        <v>61.014699999999998</v>
      </c>
      <c r="C55">
        <v>25.2</v>
      </c>
      <c r="D55">
        <v>4.3</v>
      </c>
      <c r="E55">
        <v>29.5</v>
      </c>
      <c r="F55" s="13">
        <v>15011.446640999999</v>
      </c>
    </row>
    <row r="56" spans="1:6" x14ac:dyDescent="0.3">
      <c r="A56" s="15">
        <v>42674</v>
      </c>
      <c r="B56">
        <v>117.267</v>
      </c>
      <c r="C56">
        <v>13.9</v>
      </c>
      <c r="D56">
        <v>3.06</v>
      </c>
      <c r="E56">
        <v>16.96</v>
      </c>
      <c r="F56" s="13">
        <v>16586.994988800001</v>
      </c>
    </row>
    <row r="57" spans="1:6" x14ac:dyDescent="0.3">
      <c r="A57" s="15">
        <v>42855</v>
      </c>
      <c r="B57">
        <v>108.133</v>
      </c>
      <c r="C57">
        <v>11.6333</v>
      </c>
      <c r="D57">
        <v>2.15</v>
      </c>
      <c r="E57">
        <v>13.783300000000001</v>
      </c>
      <c r="F57" s="13">
        <v>12430.182688026</v>
      </c>
    </row>
    <row r="58" spans="1:6" x14ac:dyDescent="0.3">
      <c r="A58" s="15">
        <v>42886</v>
      </c>
      <c r="B58">
        <v>93.582300000000004</v>
      </c>
      <c r="C58">
        <v>12.7667</v>
      </c>
      <c r="D58">
        <v>6.48</v>
      </c>
      <c r="E58">
        <v>19.246700000000001</v>
      </c>
      <c r="F58" s="13">
        <v>15021.594781439402</v>
      </c>
    </row>
    <row r="59" spans="1:6" x14ac:dyDescent="0.3">
      <c r="A59" s="15">
        <v>42916</v>
      </c>
      <c r="B59">
        <v>78.219300000000004</v>
      </c>
      <c r="C59">
        <v>13.1333</v>
      </c>
      <c r="D59">
        <v>11.2</v>
      </c>
      <c r="E59">
        <v>24.333300000000001</v>
      </c>
      <c r="F59" s="13">
        <v>15873.802997034602</v>
      </c>
    </row>
    <row r="60" spans="1:6" x14ac:dyDescent="0.3">
      <c r="A60" s="5">
        <v>42947</v>
      </c>
      <c r="B60">
        <v>68.513499999999993</v>
      </c>
      <c r="C60">
        <v>21.524999999999999</v>
      </c>
      <c r="D60">
        <v>6.52</v>
      </c>
      <c r="E60">
        <v>28.044999999999998</v>
      </c>
      <c r="F60" s="13">
        <v>16024.985636549998</v>
      </c>
    </row>
    <row r="61" spans="1:6" x14ac:dyDescent="0.3">
      <c r="A61" s="5">
        <v>42978</v>
      </c>
      <c r="B61">
        <v>65.828999999999994</v>
      </c>
      <c r="C61">
        <v>27.3</v>
      </c>
      <c r="D61">
        <v>1.74</v>
      </c>
      <c r="E61">
        <v>29.04</v>
      </c>
      <c r="F61" s="13">
        <v>15943.362494399998</v>
      </c>
    </row>
    <row r="62" spans="1:6" x14ac:dyDescent="0.3">
      <c r="A62" s="5">
        <v>43008</v>
      </c>
      <c r="B62">
        <v>66.58</v>
      </c>
      <c r="C62">
        <v>29.1</v>
      </c>
      <c r="D62">
        <v>1.33</v>
      </c>
      <c r="E62">
        <v>30.43</v>
      </c>
      <c r="F62" s="13">
        <v>16897.085196</v>
      </c>
    </row>
    <row r="63" spans="1:6" x14ac:dyDescent="0.3">
      <c r="A63" s="5">
        <v>43039</v>
      </c>
      <c r="B63">
        <v>84.501300000000001</v>
      </c>
      <c r="C63">
        <v>29.2</v>
      </c>
      <c r="D63">
        <v>2.25</v>
      </c>
      <c r="E63">
        <v>31.45</v>
      </c>
      <c r="F63" s="13">
        <v>22164.0994809</v>
      </c>
    </row>
    <row r="64" spans="1:6" x14ac:dyDescent="0.3">
      <c r="A64" s="5">
        <v>43220</v>
      </c>
      <c r="B64">
        <v>123.18300000000001</v>
      </c>
      <c r="C64">
        <v>21.64</v>
      </c>
      <c r="D64">
        <v>0.92</v>
      </c>
      <c r="E64">
        <v>22.560000000000002</v>
      </c>
      <c r="F64" s="13">
        <v>23176.930723200003</v>
      </c>
    </row>
    <row r="65" spans="1:7" x14ac:dyDescent="0.3">
      <c r="A65" s="5">
        <v>43251</v>
      </c>
      <c r="B65">
        <v>74.487399999999994</v>
      </c>
      <c r="C65">
        <v>27.574999999999999</v>
      </c>
      <c r="D65">
        <v>0.65</v>
      </c>
      <c r="E65">
        <v>28.224999999999998</v>
      </c>
      <c r="F65" s="13">
        <v>17534.073254099996</v>
      </c>
    </row>
    <row r="66" spans="1:7" x14ac:dyDescent="0.3">
      <c r="A66" s="5">
        <v>43281</v>
      </c>
      <c r="B66">
        <v>71.667299999999997</v>
      </c>
      <c r="C66">
        <v>30.9</v>
      </c>
      <c r="D66">
        <v>0.38</v>
      </c>
      <c r="E66">
        <v>31.279999999999998</v>
      </c>
      <c r="F66" s="13">
        <v>18696.221220959997</v>
      </c>
    </row>
    <row r="67" spans="1:7" x14ac:dyDescent="0.3">
      <c r="A67" s="5">
        <v>43312</v>
      </c>
      <c r="B67">
        <v>63.8245</v>
      </c>
      <c r="C67">
        <v>34.72</v>
      </c>
      <c r="D67">
        <v>0.88</v>
      </c>
      <c r="E67">
        <v>35.6</v>
      </c>
      <c r="F67" s="13">
        <v>18949.749348000001</v>
      </c>
    </row>
    <row r="68" spans="1:7" x14ac:dyDescent="0.3">
      <c r="A68" s="5">
        <v>43343</v>
      </c>
      <c r="B68">
        <v>63.012300000000003</v>
      </c>
      <c r="C68">
        <v>34.466700000000003</v>
      </c>
      <c r="D68">
        <v>0.46</v>
      </c>
      <c r="E68">
        <v>34.926700000000004</v>
      </c>
      <c r="F68" s="13">
        <v>18354.769564739403</v>
      </c>
    </row>
    <row r="69" spans="1:7" x14ac:dyDescent="0.3">
      <c r="A69" s="5">
        <v>43373</v>
      </c>
      <c r="B69">
        <v>64.546700000000001</v>
      </c>
      <c r="C69">
        <v>32.42</v>
      </c>
      <c r="D69">
        <v>0.45</v>
      </c>
      <c r="E69">
        <v>32.870000000000005</v>
      </c>
      <c r="F69" s="13">
        <v>17694.561241860003</v>
      </c>
    </row>
    <row r="70" spans="1:7" x14ac:dyDescent="0.3">
      <c r="A70" s="5">
        <v>43404</v>
      </c>
      <c r="B70">
        <v>73.876800000000003</v>
      </c>
      <c r="C70">
        <v>27.85</v>
      </c>
      <c r="D70">
        <v>0.46</v>
      </c>
      <c r="E70">
        <v>28.310000000000002</v>
      </c>
      <c r="F70" s="13">
        <v>17442.711414720001</v>
      </c>
    </row>
    <row r="71" spans="1:7" x14ac:dyDescent="0.3">
      <c r="A71" s="5">
        <v>43585</v>
      </c>
      <c r="B71">
        <v>81.975300000000004</v>
      </c>
      <c r="C71">
        <v>30.475000000000001</v>
      </c>
      <c r="D71">
        <v>0.69</v>
      </c>
      <c r="E71">
        <v>31.165000000000003</v>
      </c>
      <c r="F71" s="13">
        <v>21306.700272330003</v>
      </c>
    </row>
    <row r="72" spans="1:7" x14ac:dyDescent="0.3">
      <c r="A72" s="5">
        <v>43616</v>
      </c>
      <c r="B72">
        <v>69.934799999999996</v>
      </c>
      <c r="C72">
        <v>30.2</v>
      </c>
      <c r="D72">
        <v>1.61</v>
      </c>
      <c r="E72">
        <v>31.81</v>
      </c>
      <c r="F72" s="13">
        <v>18553.380739919998</v>
      </c>
    </row>
    <row r="73" spans="1:7" x14ac:dyDescent="0.3">
      <c r="A73" s="5">
        <v>43646</v>
      </c>
      <c r="B73">
        <v>64.820300000000003</v>
      </c>
      <c r="C73">
        <v>29.274999999999999</v>
      </c>
      <c r="D73">
        <v>2.2200000000000002</v>
      </c>
      <c r="E73">
        <v>31.494999999999997</v>
      </c>
      <c r="F73" s="13">
        <v>17026.238006489999</v>
      </c>
    </row>
    <row r="74" spans="1:7" x14ac:dyDescent="0.3">
      <c r="A74" s="5">
        <v>43677</v>
      </c>
      <c r="B74">
        <v>66.733500000000006</v>
      </c>
      <c r="C74">
        <v>29.3</v>
      </c>
      <c r="D74">
        <v>2.81</v>
      </c>
      <c r="E74">
        <v>32.11</v>
      </c>
      <c r="F74" s="13">
        <v>17871.057792900003</v>
      </c>
    </row>
    <row r="76" spans="1:7" x14ac:dyDescent="0.3">
      <c r="F76" s="3">
        <f>MIN(F4:F74)</f>
        <v>12430.182688026</v>
      </c>
      <c r="G76" t="s">
        <v>1</v>
      </c>
    </row>
    <row r="77" spans="1:7" x14ac:dyDescent="0.3">
      <c r="F77" s="3">
        <f>MAX(F4:F74)</f>
        <v>25640.729061299993</v>
      </c>
      <c r="G77" t="s">
        <v>2</v>
      </c>
    </row>
    <row r="78" spans="1:7" x14ac:dyDescent="0.3">
      <c r="F78" s="3">
        <f>MEDIAN(F4:F74)</f>
        <v>17868.190626000003</v>
      </c>
      <c r="G78" t="s">
        <v>3</v>
      </c>
    </row>
    <row r="79" spans="1:7" x14ac:dyDescent="0.3">
      <c r="F79" s="3">
        <f>AVERAGE(F4:F74)</f>
        <v>17798.689734864736</v>
      </c>
      <c r="G79" t="s">
        <v>0</v>
      </c>
    </row>
    <row r="80" spans="1:7" x14ac:dyDescent="0.3">
      <c r="F80" s="3">
        <f>PERCENTILE(F4:F74,0.99)</f>
        <v>24622.332315989992</v>
      </c>
      <c r="G80" t="s">
        <v>4</v>
      </c>
    </row>
    <row r="81" spans="6:7" x14ac:dyDescent="0.3">
      <c r="F81" s="3">
        <f>PERCENTILE(F4:F74,0.95)</f>
        <v>22032.503100449998</v>
      </c>
      <c r="G81" t="s">
        <v>5</v>
      </c>
    </row>
    <row r="82" spans="6:7" x14ac:dyDescent="0.3">
      <c r="F82" s="11">
        <v>20200</v>
      </c>
      <c r="G82" t="s">
        <v>27</v>
      </c>
    </row>
    <row r="83" spans="6:7" x14ac:dyDescent="0.3">
      <c r="F83" s="11">
        <v>18500</v>
      </c>
      <c r="G83" t="s">
        <v>23</v>
      </c>
    </row>
    <row r="84" spans="6:7" x14ac:dyDescent="0.3">
      <c r="F84" s="11">
        <v>20300</v>
      </c>
      <c r="G84" t="s">
        <v>28</v>
      </c>
    </row>
    <row r="85" spans="6:7" x14ac:dyDescent="0.3">
      <c r="F85" s="11">
        <v>18900</v>
      </c>
      <c r="G85" t="s">
        <v>22</v>
      </c>
    </row>
    <row r="86" spans="6:7" x14ac:dyDescent="0.3">
      <c r="F86" s="11"/>
    </row>
    <row r="87" spans="6:7" x14ac:dyDescent="0.3">
      <c r="F87" s="11"/>
    </row>
    <row r="88" spans="6:7" x14ac:dyDescent="0.3">
      <c r="F88" s="11"/>
    </row>
    <row r="89" spans="6:7" x14ac:dyDescent="0.3">
      <c r="F89" s="11"/>
    </row>
    <row r="90" spans="6:7" x14ac:dyDescent="0.3">
      <c r="F90" s="11"/>
    </row>
    <row r="91" spans="6:7" x14ac:dyDescent="0.3">
      <c r="F91" s="11"/>
    </row>
    <row r="92" spans="6:7" x14ac:dyDescent="0.3">
      <c r="F92" s="11"/>
    </row>
    <row r="93" spans="6:7" x14ac:dyDescent="0.3">
      <c r="F93" s="11"/>
    </row>
    <row r="94" spans="6:7" x14ac:dyDescent="0.3">
      <c r="F94" s="11"/>
    </row>
    <row r="95" spans="6:7" x14ac:dyDescent="0.3">
      <c r="F95" s="11"/>
    </row>
    <row r="96" spans="6:7" x14ac:dyDescent="0.3">
      <c r="F96" s="11"/>
    </row>
    <row r="97" spans="1:8" x14ac:dyDescent="0.3">
      <c r="F97" s="11"/>
    </row>
    <row r="98" spans="1:8" x14ac:dyDescent="0.3">
      <c r="F98" s="11"/>
    </row>
    <row r="99" spans="1:8" x14ac:dyDescent="0.3">
      <c r="F99" s="11"/>
    </row>
    <row r="100" spans="1:8" x14ac:dyDescent="0.3">
      <c r="F100" s="11"/>
    </row>
    <row r="104" spans="1:8" x14ac:dyDescent="0.3">
      <c r="A104" s="2" t="s">
        <v>17</v>
      </c>
      <c r="B104" s="2" t="s">
        <v>20</v>
      </c>
      <c r="C104" s="2" t="s">
        <v>18</v>
      </c>
      <c r="D104" s="2" t="s">
        <v>19</v>
      </c>
      <c r="G104" s="2" t="s">
        <v>17</v>
      </c>
      <c r="H104" s="2" t="s">
        <v>20</v>
      </c>
    </row>
    <row r="107" spans="1:8" x14ac:dyDescent="0.3">
      <c r="A107" s="14">
        <f>$F$83</f>
        <v>18500</v>
      </c>
      <c r="B107">
        <f>$F$82</f>
        <v>20200</v>
      </c>
      <c r="C107" s="1">
        <f>$F$80</f>
        <v>24622.332315989992</v>
      </c>
      <c r="D107" s="1">
        <f>$F$79</f>
        <v>17798.689734864736</v>
      </c>
      <c r="F107" s="5">
        <v>42124</v>
      </c>
      <c r="G107" s="14">
        <f>$F$85</f>
        <v>18900</v>
      </c>
      <c r="H107" s="14">
        <f>$F$84</f>
        <v>20300</v>
      </c>
    </row>
    <row r="108" spans="1:8" x14ac:dyDescent="0.3">
      <c r="A108" s="14">
        <f t="shared" ref="A108:A171" si="2">$F$83</f>
        <v>18500</v>
      </c>
      <c r="B108">
        <f t="shared" ref="B108:B171" si="3">$F$82</f>
        <v>20200</v>
      </c>
      <c r="C108" s="1">
        <f t="shared" ref="C108:C171" si="4">$F$80</f>
        <v>24622.332315989992</v>
      </c>
      <c r="D108" s="1">
        <f t="shared" ref="D108:D171" si="5">$F$79</f>
        <v>17798.689734864736</v>
      </c>
      <c r="F108" s="5">
        <v>42155</v>
      </c>
      <c r="G108" s="14">
        <f t="shared" ref="G108:G138" si="6">$F$85</f>
        <v>18900</v>
      </c>
      <c r="H108" s="14">
        <f t="shared" ref="H108:H138" si="7">$F$84</f>
        <v>20300</v>
      </c>
    </row>
    <row r="109" spans="1:8" x14ac:dyDescent="0.3">
      <c r="A109" s="14">
        <f t="shared" si="2"/>
        <v>18500</v>
      </c>
      <c r="B109">
        <f t="shared" si="3"/>
        <v>20200</v>
      </c>
      <c r="C109" s="1">
        <f t="shared" si="4"/>
        <v>24622.332315989992</v>
      </c>
      <c r="D109" s="1">
        <f t="shared" si="5"/>
        <v>17798.689734864736</v>
      </c>
      <c r="F109" s="5">
        <v>42185</v>
      </c>
      <c r="G109" s="14">
        <f t="shared" si="6"/>
        <v>18900</v>
      </c>
      <c r="H109" s="14">
        <f t="shared" si="7"/>
        <v>20300</v>
      </c>
    </row>
    <row r="110" spans="1:8" x14ac:dyDescent="0.3">
      <c r="A110" s="14">
        <f t="shared" si="2"/>
        <v>18500</v>
      </c>
      <c r="B110">
        <f t="shared" si="3"/>
        <v>20200</v>
      </c>
      <c r="C110" s="1">
        <f t="shared" si="4"/>
        <v>24622.332315989992</v>
      </c>
      <c r="D110" s="1">
        <f t="shared" si="5"/>
        <v>17798.689734864736</v>
      </c>
      <c r="F110" s="5">
        <v>42216</v>
      </c>
      <c r="G110" s="14">
        <f t="shared" si="6"/>
        <v>18900</v>
      </c>
      <c r="H110" s="14">
        <f t="shared" si="7"/>
        <v>20300</v>
      </c>
    </row>
    <row r="111" spans="1:8" x14ac:dyDescent="0.3">
      <c r="A111" s="14">
        <f t="shared" si="2"/>
        <v>18500</v>
      </c>
      <c r="B111">
        <f t="shared" si="3"/>
        <v>20200</v>
      </c>
      <c r="C111" s="1">
        <f t="shared" si="4"/>
        <v>24622.332315989992</v>
      </c>
      <c r="D111" s="1">
        <f t="shared" si="5"/>
        <v>17798.689734864736</v>
      </c>
      <c r="F111" s="5">
        <v>42247</v>
      </c>
      <c r="G111" s="14">
        <f t="shared" si="6"/>
        <v>18900</v>
      </c>
      <c r="H111" s="14">
        <f t="shared" si="7"/>
        <v>20300</v>
      </c>
    </row>
    <row r="112" spans="1:8" x14ac:dyDescent="0.3">
      <c r="A112" s="14">
        <f t="shared" si="2"/>
        <v>18500</v>
      </c>
      <c r="B112">
        <f t="shared" si="3"/>
        <v>20200</v>
      </c>
      <c r="C112" s="1">
        <f t="shared" si="4"/>
        <v>24622.332315989992</v>
      </c>
      <c r="D112" s="1">
        <f t="shared" si="5"/>
        <v>17798.689734864736</v>
      </c>
      <c r="F112" s="5">
        <v>42277</v>
      </c>
      <c r="G112" s="14">
        <f t="shared" si="6"/>
        <v>18900</v>
      </c>
      <c r="H112" s="14">
        <f t="shared" si="7"/>
        <v>20300</v>
      </c>
    </row>
    <row r="113" spans="1:8" x14ac:dyDescent="0.3">
      <c r="A113" s="14">
        <f t="shared" si="2"/>
        <v>18500</v>
      </c>
      <c r="B113">
        <f t="shared" si="3"/>
        <v>20200</v>
      </c>
      <c r="C113" s="1">
        <f t="shared" si="4"/>
        <v>24622.332315989992</v>
      </c>
      <c r="D113" s="1">
        <f t="shared" si="5"/>
        <v>17798.689734864736</v>
      </c>
      <c r="F113" s="5">
        <v>42308</v>
      </c>
      <c r="G113" s="14">
        <f t="shared" si="6"/>
        <v>18900</v>
      </c>
      <c r="H113" s="14">
        <f t="shared" si="7"/>
        <v>20300</v>
      </c>
    </row>
    <row r="114" spans="1:8" x14ac:dyDescent="0.3">
      <c r="A114" s="14">
        <f t="shared" si="2"/>
        <v>18500</v>
      </c>
      <c r="B114">
        <f t="shared" si="3"/>
        <v>20200</v>
      </c>
      <c r="C114" s="1">
        <f t="shared" si="4"/>
        <v>24622.332315989992</v>
      </c>
      <c r="D114" s="1">
        <f t="shared" si="5"/>
        <v>17798.689734864736</v>
      </c>
      <c r="F114" s="5">
        <v>42490</v>
      </c>
      <c r="G114" s="14">
        <f t="shared" si="6"/>
        <v>18900</v>
      </c>
      <c r="H114" s="14">
        <f t="shared" si="7"/>
        <v>20300</v>
      </c>
    </row>
    <row r="115" spans="1:8" x14ac:dyDescent="0.3">
      <c r="A115" s="14">
        <f t="shared" si="2"/>
        <v>18500</v>
      </c>
      <c r="B115">
        <f t="shared" si="3"/>
        <v>20200</v>
      </c>
      <c r="C115" s="1">
        <f t="shared" si="4"/>
        <v>24622.332315989992</v>
      </c>
      <c r="D115" s="1">
        <f t="shared" si="5"/>
        <v>17798.689734864736</v>
      </c>
      <c r="F115" s="5">
        <v>42521</v>
      </c>
      <c r="G115" s="14">
        <f t="shared" si="6"/>
        <v>18900</v>
      </c>
      <c r="H115" s="14">
        <f t="shared" si="7"/>
        <v>20300</v>
      </c>
    </row>
    <row r="116" spans="1:8" x14ac:dyDescent="0.3">
      <c r="A116" s="14">
        <f t="shared" si="2"/>
        <v>18500</v>
      </c>
      <c r="B116">
        <f t="shared" si="3"/>
        <v>20200</v>
      </c>
      <c r="C116" s="1">
        <f t="shared" si="4"/>
        <v>24622.332315989992</v>
      </c>
      <c r="D116" s="1">
        <f t="shared" si="5"/>
        <v>17798.689734864736</v>
      </c>
      <c r="F116" s="5">
        <v>42551</v>
      </c>
      <c r="G116" s="14">
        <f t="shared" si="6"/>
        <v>18900</v>
      </c>
      <c r="H116" s="14">
        <f t="shared" si="7"/>
        <v>20300</v>
      </c>
    </row>
    <row r="117" spans="1:8" x14ac:dyDescent="0.3">
      <c r="A117" s="14">
        <f t="shared" si="2"/>
        <v>18500</v>
      </c>
      <c r="B117">
        <f t="shared" si="3"/>
        <v>20200</v>
      </c>
      <c r="C117" s="1">
        <f t="shared" si="4"/>
        <v>24622.332315989992</v>
      </c>
      <c r="D117" s="1">
        <f t="shared" si="5"/>
        <v>17798.689734864736</v>
      </c>
      <c r="F117" s="5">
        <v>42582</v>
      </c>
      <c r="G117" s="14">
        <f t="shared" si="6"/>
        <v>18900</v>
      </c>
      <c r="H117" s="14">
        <f t="shared" si="7"/>
        <v>20300</v>
      </c>
    </row>
    <row r="118" spans="1:8" x14ac:dyDescent="0.3">
      <c r="A118" s="14">
        <f t="shared" si="2"/>
        <v>18500</v>
      </c>
      <c r="B118">
        <f t="shared" si="3"/>
        <v>20200</v>
      </c>
      <c r="C118" s="1">
        <f t="shared" si="4"/>
        <v>24622.332315989992</v>
      </c>
      <c r="D118" s="1">
        <f t="shared" si="5"/>
        <v>17798.689734864736</v>
      </c>
      <c r="F118" s="5">
        <v>42613</v>
      </c>
      <c r="G118" s="14">
        <f t="shared" si="6"/>
        <v>18900</v>
      </c>
      <c r="H118" s="14">
        <f t="shared" si="7"/>
        <v>20300</v>
      </c>
    </row>
    <row r="119" spans="1:8" x14ac:dyDescent="0.3">
      <c r="A119" s="14">
        <f t="shared" si="2"/>
        <v>18500</v>
      </c>
      <c r="B119">
        <f t="shared" si="3"/>
        <v>20200</v>
      </c>
      <c r="C119" s="1">
        <f t="shared" si="4"/>
        <v>24622.332315989992</v>
      </c>
      <c r="D119" s="1">
        <f t="shared" si="5"/>
        <v>17798.689734864736</v>
      </c>
      <c r="F119" s="5">
        <v>42643</v>
      </c>
      <c r="G119" s="14">
        <f t="shared" si="6"/>
        <v>18900</v>
      </c>
      <c r="H119" s="14">
        <f t="shared" si="7"/>
        <v>20300</v>
      </c>
    </row>
    <row r="120" spans="1:8" x14ac:dyDescent="0.3">
      <c r="A120" s="14">
        <f t="shared" si="2"/>
        <v>18500</v>
      </c>
      <c r="B120">
        <f t="shared" si="3"/>
        <v>20200</v>
      </c>
      <c r="C120" s="1">
        <f t="shared" si="4"/>
        <v>24622.332315989992</v>
      </c>
      <c r="D120" s="1">
        <f t="shared" si="5"/>
        <v>17798.689734864736</v>
      </c>
      <c r="F120" s="15">
        <v>42674</v>
      </c>
      <c r="G120" s="14">
        <f t="shared" si="6"/>
        <v>18900</v>
      </c>
      <c r="H120" s="14">
        <f t="shared" si="7"/>
        <v>20300</v>
      </c>
    </row>
    <row r="121" spans="1:8" x14ac:dyDescent="0.3">
      <c r="A121" s="14">
        <f t="shared" si="2"/>
        <v>18500</v>
      </c>
      <c r="B121">
        <f t="shared" si="3"/>
        <v>20200</v>
      </c>
      <c r="C121" s="1">
        <f t="shared" si="4"/>
        <v>24622.332315989992</v>
      </c>
      <c r="D121" s="1">
        <f t="shared" si="5"/>
        <v>17798.689734864736</v>
      </c>
      <c r="F121" s="15">
        <v>42855</v>
      </c>
      <c r="G121" s="14">
        <f t="shared" si="6"/>
        <v>18900</v>
      </c>
      <c r="H121" s="14">
        <f t="shared" si="7"/>
        <v>20300</v>
      </c>
    </row>
    <row r="122" spans="1:8" x14ac:dyDescent="0.3">
      <c r="A122" s="14">
        <f t="shared" si="2"/>
        <v>18500</v>
      </c>
      <c r="B122">
        <f t="shared" si="3"/>
        <v>20200</v>
      </c>
      <c r="C122" s="1">
        <f t="shared" si="4"/>
        <v>24622.332315989992</v>
      </c>
      <c r="D122" s="1">
        <f t="shared" si="5"/>
        <v>17798.689734864736</v>
      </c>
      <c r="F122" s="15">
        <v>42886</v>
      </c>
      <c r="G122" s="14">
        <f t="shared" si="6"/>
        <v>18900</v>
      </c>
      <c r="H122" s="14">
        <f t="shared" si="7"/>
        <v>20300</v>
      </c>
    </row>
    <row r="123" spans="1:8" x14ac:dyDescent="0.3">
      <c r="A123" s="14">
        <f t="shared" si="2"/>
        <v>18500</v>
      </c>
      <c r="B123">
        <f t="shared" si="3"/>
        <v>20200</v>
      </c>
      <c r="C123" s="1">
        <f t="shared" si="4"/>
        <v>24622.332315989992</v>
      </c>
      <c r="D123" s="1">
        <f t="shared" si="5"/>
        <v>17798.689734864736</v>
      </c>
      <c r="F123" s="15">
        <v>42916</v>
      </c>
      <c r="G123" s="14">
        <f t="shared" si="6"/>
        <v>18900</v>
      </c>
      <c r="H123" s="14">
        <f t="shared" si="7"/>
        <v>20300</v>
      </c>
    </row>
    <row r="124" spans="1:8" x14ac:dyDescent="0.3">
      <c r="A124" s="14">
        <f t="shared" si="2"/>
        <v>18500</v>
      </c>
      <c r="B124">
        <f t="shared" si="3"/>
        <v>20200</v>
      </c>
      <c r="C124" s="1">
        <f t="shared" si="4"/>
        <v>24622.332315989992</v>
      </c>
      <c r="D124" s="1">
        <f t="shared" si="5"/>
        <v>17798.689734864736</v>
      </c>
      <c r="F124" s="5">
        <v>42947</v>
      </c>
      <c r="G124" s="14">
        <f t="shared" si="6"/>
        <v>18900</v>
      </c>
      <c r="H124" s="14">
        <f t="shared" si="7"/>
        <v>20300</v>
      </c>
    </row>
    <row r="125" spans="1:8" x14ac:dyDescent="0.3">
      <c r="A125" s="14">
        <f t="shared" si="2"/>
        <v>18500</v>
      </c>
      <c r="B125">
        <f t="shared" si="3"/>
        <v>20200</v>
      </c>
      <c r="C125" s="1">
        <f t="shared" si="4"/>
        <v>24622.332315989992</v>
      </c>
      <c r="D125" s="1">
        <f t="shared" si="5"/>
        <v>17798.689734864736</v>
      </c>
      <c r="F125" s="5">
        <v>42978</v>
      </c>
      <c r="G125" s="14">
        <f t="shared" si="6"/>
        <v>18900</v>
      </c>
      <c r="H125" s="14">
        <f t="shared" si="7"/>
        <v>20300</v>
      </c>
    </row>
    <row r="126" spans="1:8" x14ac:dyDescent="0.3">
      <c r="A126" s="14">
        <f t="shared" si="2"/>
        <v>18500</v>
      </c>
      <c r="B126">
        <f t="shared" si="3"/>
        <v>20200</v>
      </c>
      <c r="C126" s="1">
        <f t="shared" si="4"/>
        <v>24622.332315989992</v>
      </c>
      <c r="D126" s="1">
        <f t="shared" si="5"/>
        <v>17798.689734864736</v>
      </c>
      <c r="F126" s="5">
        <v>43008</v>
      </c>
      <c r="G126" s="14">
        <f t="shared" si="6"/>
        <v>18900</v>
      </c>
      <c r="H126" s="14">
        <f t="shared" si="7"/>
        <v>20300</v>
      </c>
    </row>
    <row r="127" spans="1:8" x14ac:dyDescent="0.3">
      <c r="A127" s="14">
        <f t="shared" si="2"/>
        <v>18500</v>
      </c>
      <c r="B127">
        <f t="shared" si="3"/>
        <v>20200</v>
      </c>
      <c r="C127" s="1">
        <f t="shared" si="4"/>
        <v>24622.332315989992</v>
      </c>
      <c r="D127" s="1">
        <f t="shared" si="5"/>
        <v>17798.689734864736</v>
      </c>
      <c r="F127" s="5">
        <v>43039</v>
      </c>
      <c r="G127" s="14">
        <f t="shared" si="6"/>
        <v>18900</v>
      </c>
      <c r="H127" s="14">
        <f t="shared" si="7"/>
        <v>20300</v>
      </c>
    </row>
    <row r="128" spans="1:8" x14ac:dyDescent="0.3">
      <c r="A128" s="14">
        <f t="shared" si="2"/>
        <v>18500</v>
      </c>
      <c r="B128">
        <f t="shared" si="3"/>
        <v>20200</v>
      </c>
      <c r="C128" s="1">
        <f t="shared" si="4"/>
        <v>24622.332315989992</v>
      </c>
      <c r="D128" s="1">
        <f t="shared" si="5"/>
        <v>17798.689734864736</v>
      </c>
      <c r="F128" s="5">
        <v>43220</v>
      </c>
      <c r="G128" s="14">
        <f t="shared" si="6"/>
        <v>18900</v>
      </c>
      <c r="H128" s="14">
        <f t="shared" si="7"/>
        <v>20300</v>
      </c>
    </row>
    <row r="129" spans="1:8" x14ac:dyDescent="0.3">
      <c r="A129" s="14">
        <f t="shared" si="2"/>
        <v>18500</v>
      </c>
      <c r="B129">
        <f t="shared" si="3"/>
        <v>20200</v>
      </c>
      <c r="C129" s="1">
        <f t="shared" si="4"/>
        <v>24622.332315989992</v>
      </c>
      <c r="D129" s="1">
        <f t="shared" si="5"/>
        <v>17798.689734864736</v>
      </c>
      <c r="F129" s="5">
        <v>43251</v>
      </c>
      <c r="G129" s="14">
        <f t="shared" si="6"/>
        <v>18900</v>
      </c>
      <c r="H129" s="14">
        <f t="shared" si="7"/>
        <v>20300</v>
      </c>
    </row>
    <row r="130" spans="1:8" x14ac:dyDescent="0.3">
      <c r="A130" s="14">
        <f t="shared" si="2"/>
        <v>18500</v>
      </c>
      <c r="B130">
        <f t="shared" si="3"/>
        <v>20200</v>
      </c>
      <c r="C130" s="1">
        <f t="shared" si="4"/>
        <v>24622.332315989992</v>
      </c>
      <c r="D130" s="1">
        <f t="shared" si="5"/>
        <v>17798.689734864736</v>
      </c>
      <c r="F130" s="5">
        <v>43281</v>
      </c>
      <c r="G130" s="14">
        <f t="shared" si="6"/>
        <v>18900</v>
      </c>
      <c r="H130" s="14">
        <f t="shared" si="7"/>
        <v>20300</v>
      </c>
    </row>
    <row r="131" spans="1:8" x14ac:dyDescent="0.3">
      <c r="A131" s="14">
        <f t="shared" si="2"/>
        <v>18500</v>
      </c>
      <c r="B131">
        <f t="shared" si="3"/>
        <v>20200</v>
      </c>
      <c r="C131" s="1">
        <f t="shared" si="4"/>
        <v>24622.332315989992</v>
      </c>
      <c r="D131" s="1">
        <f t="shared" si="5"/>
        <v>17798.689734864736</v>
      </c>
      <c r="F131" s="5">
        <v>43312</v>
      </c>
      <c r="G131" s="14">
        <f t="shared" si="6"/>
        <v>18900</v>
      </c>
      <c r="H131" s="14">
        <f t="shared" si="7"/>
        <v>20300</v>
      </c>
    </row>
    <row r="132" spans="1:8" x14ac:dyDescent="0.3">
      <c r="A132" s="14">
        <f t="shared" si="2"/>
        <v>18500</v>
      </c>
      <c r="B132">
        <f t="shared" si="3"/>
        <v>20200</v>
      </c>
      <c r="C132" s="1">
        <f t="shared" si="4"/>
        <v>24622.332315989992</v>
      </c>
      <c r="D132" s="1">
        <f t="shared" si="5"/>
        <v>17798.689734864736</v>
      </c>
      <c r="F132" s="5">
        <v>43343</v>
      </c>
      <c r="G132" s="14">
        <f t="shared" si="6"/>
        <v>18900</v>
      </c>
      <c r="H132" s="14">
        <f t="shared" si="7"/>
        <v>20300</v>
      </c>
    </row>
    <row r="133" spans="1:8" x14ac:dyDescent="0.3">
      <c r="A133" s="14">
        <f t="shared" si="2"/>
        <v>18500</v>
      </c>
      <c r="B133">
        <f t="shared" si="3"/>
        <v>20200</v>
      </c>
      <c r="C133" s="1">
        <f t="shared" si="4"/>
        <v>24622.332315989992</v>
      </c>
      <c r="D133" s="1">
        <f t="shared" si="5"/>
        <v>17798.689734864736</v>
      </c>
      <c r="F133" s="5">
        <v>43373</v>
      </c>
      <c r="G133" s="14">
        <f t="shared" si="6"/>
        <v>18900</v>
      </c>
      <c r="H133" s="14">
        <f t="shared" si="7"/>
        <v>20300</v>
      </c>
    </row>
    <row r="134" spans="1:8" x14ac:dyDescent="0.3">
      <c r="A134" s="14">
        <f t="shared" si="2"/>
        <v>18500</v>
      </c>
      <c r="B134">
        <f t="shared" si="3"/>
        <v>20200</v>
      </c>
      <c r="C134" s="1">
        <f t="shared" si="4"/>
        <v>24622.332315989992</v>
      </c>
      <c r="D134" s="1">
        <f t="shared" si="5"/>
        <v>17798.689734864736</v>
      </c>
      <c r="F134" s="5">
        <v>43404</v>
      </c>
      <c r="G134" s="14">
        <f t="shared" si="6"/>
        <v>18900</v>
      </c>
      <c r="H134" s="14">
        <f t="shared" si="7"/>
        <v>20300</v>
      </c>
    </row>
    <row r="135" spans="1:8" x14ac:dyDescent="0.3">
      <c r="A135" s="14">
        <f t="shared" si="2"/>
        <v>18500</v>
      </c>
      <c r="B135">
        <f t="shared" si="3"/>
        <v>20200</v>
      </c>
      <c r="C135" s="1">
        <f t="shared" si="4"/>
        <v>24622.332315989992</v>
      </c>
      <c r="D135" s="1">
        <f t="shared" si="5"/>
        <v>17798.689734864736</v>
      </c>
      <c r="F135" s="5">
        <v>43585</v>
      </c>
      <c r="G135" s="14">
        <f t="shared" si="6"/>
        <v>18900</v>
      </c>
      <c r="H135" s="14">
        <f t="shared" si="7"/>
        <v>20300</v>
      </c>
    </row>
    <row r="136" spans="1:8" x14ac:dyDescent="0.3">
      <c r="A136" s="14">
        <f t="shared" si="2"/>
        <v>18500</v>
      </c>
      <c r="B136">
        <f t="shared" si="3"/>
        <v>20200</v>
      </c>
      <c r="C136" s="1">
        <f t="shared" si="4"/>
        <v>24622.332315989992</v>
      </c>
      <c r="D136" s="1">
        <f t="shared" si="5"/>
        <v>17798.689734864736</v>
      </c>
      <c r="F136" s="5">
        <v>43616</v>
      </c>
      <c r="G136" s="14">
        <f t="shared" si="6"/>
        <v>18900</v>
      </c>
      <c r="H136" s="14">
        <f t="shared" si="7"/>
        <v>20300</v>
      </c>
    </row>
    <row r="137" spans="1:8" x14ac:dyDescent="0.3">
      <c r="A137" s="14">
        <f t="shared" si="2"/>
        <v>18500</v>
      </c>
      <c r="B137">
        <f t="shared" si="3"/>
        <v>20200</v>
      </c>
      <c r="C137" s="1">
        <f t="shared" si="4"/>
        <v>24622.332315989992</v>
      </c>
      <c r="D137" s="1">
        <f t="shared" si="5"/>
        <v>17798.689734864736</v>
      </c>
      <c r="F137" s="5">
        <v>43646</v>
      </c>
      <c r="G137" s="14">
        <f t="shared" si="6"/>
        <v>18900</v>
      </c>
      <c r="H137" s="14">
        <f t="shared" si="7"/>
        <v>20300</v>
      </c>
    </row>
    <row r="138" spans="1:8" x14ac:dyDescent="0.3">
      <c r="A138" s="14">
        <f t="shared" si="2"/>
        <v>18500</v>
      </c>
      <c r="B138">
        <f t="shared" si="3"/>
        <v>20200</v>
      </c>
      <c r="C138" s="1">
        <f t="shared" si="4"/>
        <v>24622.332315989992</v>
      </c>
      <c r="D138" s="1">
        <f t="shared" si="5"/>
        <v>17798.689734864736</v>
      </c>
      <c r="F138" s="5">
        <v>43677</v>
      </c>
      <c r="G138" s="14">
        <f t="shared" si="6"/>
        <v>18900</v>
      </c>
      <c r="H138" s="14">
        <f t="shared" si="7"/>
        <v>20300</v>
      </c>
    </row>
    <row r="139" spans="1:8" x14ac:dyDescent="0.3">
      <c r="A139" s="14">
        <f t="shared" si="2"/>
        <v>18500</v>
      </c>
      <c r="B139">
        <f t="shared" si="3"/>
        <v>20200</v>
      </c>
      <c r="C139" s="1">
        <f t="shared" si="4"/>
        <v>24622.332315989992</v>
      </c>
      <c r="D139" s="1">
        <f t="shared" si="5"/>
        <v>17798.689734864736</v>
      </c>
    </row>
    <row r="140" spans="1:8" x14ac:dyDescent="0.3">
      <c r="A140" s="14">
        <f t="shared" si="2"/>
        <v>18500</v>
      </c>
      <c r="B140">
        <f t="shared" si="3"/>
        <v>20200</v>
      </c>
      <c r="C140" s="1">
        <f t="shared" si="4"/>
        <v>24622.332315989992</v>
      </c>
      <c r="D140" s="1">
        <f t="shared" si="5"/>
        <v>17798.689734864736</v>
      </c>
    </row>
    <row r="141" spans="1:8" x14ac:dyDescent="0.3">
      <c r="A141" s="14">
        <f t="shared" si="2"/>
        <v>18500</v>
      </c>
      <c r="B141">
        <f t="shared" si="3"/>
        <v>20200</v>
      </c>
      <c r="C141" s="1">
        <f t="shared" si="4"/>
        <v>24622.332315989992</v>
      </c>
      <c r="D141" s="1">
        <f t="shared" si="5"/>
        <v>17798.689734864736</v>
      </c>
    </row>
    <row r="142" spans="1:8" x14ac:dyDescent="0.3">
      <c r="A142" s="14">
        <f t="shared" si="2"/>
        <v>18500</v>
      </c>
      <c r="B142">
        <f t="shared" si="3"/>
        <v>20200</v>
      </c>
      <c r="C142" s="1">
        <f t="shared" si="4"/>
        <v>24622.332315989992</v>
      </c>
      <c r="D142" s="1">
        <f t="shared" si="5"/>
        <v>17798.689734864736</v>
      </c>
    </row>
    <row r="143" spans="1:8" x14ac:dyDescent="0.3">
      <c r="A143" s="14">
        <f t="shared" si="2"/>
        <v>18500</v>
      </c>
      <c r="B143">
        <f t="shared" si="3"/>
        <v>20200</v>
      </c>
      <c r="C143" s="1">
        <f t="shared" si="4"/>
        <v>24622.332315989992</v>
      </c>
      <c r="D143" s="1">
        <f t="shared" si="5"/>
        <v>17798.689734864736</v>
      </c>
    </row>
    <row r="144" spans="1:8" x14ac:dyDescent="0.3">
      <c r="A144" s="14">
        <f t="shared" si="2"/>
        <v>18500</v>
      </c>
      <c r="B144">
        <f t="shared" si="3"/>
        <v>20200</v>
      </c>
      <c r="C144" s="1">
        <f t="shared" si="4"/>
        <v>24622.332315989992</v>
      </c>
      <c r="D144" s="1">
        <f t="shared" si="5"/>
        <v>17798.689734864736</v>
      </c>
    </row>
    <row r="145" spans="1:4" x14ac:dyDescent="0.3">
      <c r="A145" s="14">
        <f t="shared" si="2"/>
        <v>18500</v>
      </c>
      <c r="B145">
        <f t="shared" si="3"/>
        <v>20200</v>
      </c>
      <c r="C145" s="1">
        <f t="shared" si="4"/>
        <v>24622.332315989992</v>
      </c>
      <c r="D145" s="1">
        <f t="shared" si="5"/>
        <v>17798.689734864736</v>
      </c>
    </row>
    <row r="146" spans="1:4" x14ac:dyDescent="0.3">
      <c r="A146" s="14">
        <f t="shared" si="2"/>
        <v>18500</v>
      </c>
      <c r="B146">
        <f t="shared" si="3"/>
        <v>20200</v>
      </c>
      <c r="C146" s="1">
        <f t="shared" si="4"/>
        <v>24622.332315989992</v>
      </c>
      <c r="D146" s="1">
        <f t="shared" si="5"/>
        <v>17798.689734864736</v>
      </c>
    </row>
    <row r="147" spans="1:4" x14ac:dyDescent="0.3">
      <c r="A147" s="14">
        <f t="shared" si="2"/>
        <v>18500</v>
      </c>
      <c r="B147">
        <f t="shared" si="3"/>
        <v>20200</v>
      </c>
      <c r="C147" s="1">
        <f t="shared" si="4"/>
        <v>24622.332315989992</v>
      </c>
      <c r="D147" s="1">
        <f t="shared" si="5"/>
        <v>17798.689734864736</v>
      </c>
    </row>
    <row r="148" spans="1:4" x14ac:dyDescent="0.3">
      <c r="A148" s="14">
        <f t="shared" si="2"/>
        <v>18500</v>
      </c>
      <c r="B148">
        <f t="shared" si="3"/>
        <v>20200</v>
      </c>
      <c r="C148" s="1">
        <f t="shared" si="4"/>
        <v>24622.332315989992</v>
      </c>
      <c r="D148" s="1">
        <f t="shared" si="5"/>
        <v>17798.689734864736</v>
      </c>
    </row>
    <row r="149" spans="1:4" x14ac:dyDescent="0.3">
      <c r="A149" s="14">
        <f t="shared" si="2"/>
        <v>18500</v>
      </c>
      <c r="B149">
        <f t="shared" si="3"/>
        <v>20200</v>
      </c>
      <c r="C149" s="1">
        <f t="shared" si="4"/>
        <v>24622.332315989992</v>
      </c>
      <c r="D149" s="1">
        <f t="shared" si="5"/>
        <v>17798.689734864736</v>
      </c>
    </row>
    <row r="150" spans="1:4" x14ac:dyDescent="0.3">
      <c r="A150" s="14">
        <f t="shared" si="2"/>
        <v>18500</v>
      </c>
      <c r="B150">
        <f t="shared" si="3"/>
        <v>20200</v>
      </c>
      <c r="C150" s="1">
        <f t="shared" si="4"/>
        <v>24622.332315989992</v>
      </c>
      <c r="D150" s="1">
        <f t="shared" si="5"/>
        <v>17798.689734864736</v>
      </c>
    </row>
    <row r="151" spans="1:4" x14ac:dyDescent="0.3">
      <c r="A151" s="14">
        <f t="shared" si="2"/>
        <v>18500</v>
      </c>
      <c r="B151">
        <f t="shared" si="3"/>
        <v>20200</v>
      </c>
      <c r="C151" s="1">
        <f t="shared" si="4"/>
        <v>24622.332315989992</v>
      </c>
      <c r="D151" s="1">
        <f t="shared" si="5"/>
        <v>17798.689734864736</v>
      </c>
    </row>
    <row r="152" spans="1:4" x14ac:dyDescent="0.3">
      <c r="A152" s="14">
        <f t="shared" si="2"/>
        <v>18500</v>
      </c>
      <c r="B152">
        <f t="shared" si="3"/>
        <v>20200</v>
      </c>
      <c r="C152" s="1">
        <f t="shared" si="4"/>
        <v>24622.332315989992</v>
      </c>
      <c r="D152" s="1">
        <f t="shared" si="5"/>
        <v>17798.689734864736</v>
      </c>
    </row>
    <row r="153" spans="1:4" x14ac:dyDescent="0.3">
      <c r="A153" s="14">
        <f t="shared" si="2"/>
        <v>18500</v>
      </c>
      <c r="B153">
        <f t="shared" si="3"/>
        <v>20200</v>
      </c>
      <c r="C153" s="1">
        <f t="shared" si="4"/>
        <v>24622.332315989992</v>
      </c>
      <c r="D153" s="1">
        <f t="shared" si="5"/>
        <v>17798.689734864736</v>
      </c>
    </row>
    <row r="154" spans="1:4" x14ac:dyDescent="0.3">
      <c r="A154" s="14">
        <f t="shared" si="2"/>
        <v>18500</v>
      </c>
      <c r="B154">
        <f t="shared" si="3"/>
        <v>20200</v>
      </c>
      <c r="C154" s="1">
        <f t="shared" si="4"/>
        <v>24622.332315989992</v>
      </c>
      <c r="D154" s="1">
        <f t="shared" si="5"/>
        <v>17798.689734864736</v>
      </c>
    </row>
    <row r="155" spans="1:4" x14ac:dyDescent="0.3">
      <c r="A155" s="14">
        <f t="shared" si="2"/>
        <v>18500</v>
      </c>
      <c r="B155">
        <f t="shared" si="3"/>
        <v>20200</v>
      </c>
      <c r="C155" s="1">
        <f t="shared" si="4"/>
        <v>24622.332315989992</v>
      </c>
      <c r="D155" s="1">
        <f t="shared" si="5"/>
        <v>17798.689734864736</v>
      </c>
    </row>
    <row r="156" spans="1:4" x14ac:dyDescent="0.3">
      <c r="A156" s="14">
        <f t="shared" si="2"/>
        <v>18500</v>
      </c>
      <c r="B156">
        <f t="shared" si="3"/>
        <v>20200</v>
      </c>
      <c r="C156" s="1">
        <f t="shared" si="4"/>
        <v>24622.332315989992</v>
      </c>
      <c r="D156" s="1">
        <f t="shared" si="5"/>
        <v>17798.689734864736</v>
      </c>
    </row>
    <row r="157" spans="1:4" x14ac:dyDescent="0.3">
      <c r="A157" s="14">
        <f t="shared" si="2"/>
        <v>18500</v>
      </c>
      <c r="B157">
        <f t="shared" si="3"/>
        <v>20200</v>
      </c>
      <c r="C157" s="1">
        <f t="shared" si="4"/>
        <v>24622.332315989992</v>
      </c>
      <c r="D157" s="1">
        <f t="shared" si="5"/>
        <v>17798.689734864736</v>
      </c>
    </row>
    <row r="158" spans="1:4" x14ac:dyDescent="0.3">
      <c r="A158" s="14">
        <f t="shared" si="2"/>
        <v>18500</v>
      </c>
      <c r="B158">
        <f t="shared" si="3"/>
        <v>20200</v>
      </c>
      <c r="C158" s="1">
        <f t="shared" si="4"/>
        <v>24622.332315989992</v>
      </c>
      <c r="D158" s="1">
        <f t="shared" si="5"/>
        <v>17798.689734864736</v>
      </c>
    </row>
    <row r="159" spans="1:4" x14ac:dyDescent="0.3">
      <c r="A159" s="14">
        <f t="shared" si="2"/>
        <v>18500</v>
      </c>
      <c r="B159">
        <f t="shared" si="3"/>
        <v>20200</v>
      </c>
      <c r="C159" s="1">
        <f t="shared" si="4"/>
        <v>24622.332315989992</v>
      </c>
      <c r="D159" s="1">
        <f t="shared" si="5"/>
        <v>17798.689734864736</v>
      </c>
    </row>
    <row r="160" spans="1:4" x14ac:dyDescent="0.3">
      <c r="A160" s="14">
        <f t="shared" si="2"/>
        <v>18500</v>
      </c>
      <c r="B160">
        <f t="shared" si="3"/>
        <v>20200</v>
      </c>
      <c r="C160" s="1">
        <f t="shared" si="4"/>
        <v>24622.332315989992</v>
      </c>
      <c r="D160" s="1">
        <f t="shared" si="5"/>
        <v>17798.689734864736</v>
      </c>
    </row>
    <row r="161" spans="1:4" x14ac:dyDescent="0.3">
      <c r="A161" s="14">
        <f t="shared" si="2"/>
        <v>18500</v>
      </c>
      <c r="B161">
        <f t="shared" si="3"/>
        <v>20200</v>
      </c>
      <c r="C161" s="1">
        <f t="shared" si="4"/>
        <v>24622.332315989992</v>
      </c>
      <c r="D161" s="1">
        <f t="shared" si="5"/>
        <v>17798.689734864736</v>
      </c>
    </row>
    <row r="162" spans="1:4" x14ac:dyDescent="0.3">
      <c r="A162" s="14">
        <f t="shared" si="2"/>
        <v>18500</v>
      </c>
      <c r="B162">
        <f t="shared" si="3"/>
        <v>20200</v>
      </c>
      <c r="C162" s="1">
        <f t="shared" si="4"/>
        <v>24622.332315989992</v>
      </c>
      <c r="D162" s="1">
        <f t="shared" si="5"/>
        <v>17798.689734864736</v>
      </c>
    </row>
    <row r="163" spans="1:4" x14ac:dyDescent="0.3">
      <c r="A163" s="14">
        <f t="shared" si="2"/>
        <v>18500</v>
      </c>
      <c r="B163">
        <f t="shared" si="3"/>
        <v>20200</v>
      </c>
      <c r="C163" s="1">
        <f t="shared" si="4"/>
        <v>24622.332315989992</v>
      </c>
      <c r="D163" s="1">
        <f t="shared" si="5"/>
        <v>17798.689734864736</v>
      </c>
    </row>
    <row r="164" spans="1:4" x14ac:dyDescent="0.3">
      <c r="A164" s="14">
        <f t="shared" si="2"/>
        <v>18500</v>
      </c>
      <c r="B164">
        <f t="shared" si="3"/>
        <v>20200</v>
      </c>
      <c r="C164" s="1">
        <f t="shared" si="4"/>
        <v>24622.332315989992</v>
      </c>
      <c r="D164" s="1">
        <f t="shared" si="5"/>
        <v>17798.689734864736</v>
      </c>
    </row>
    <row r="165" spans="1:4" x14ac:dyDescent="0.3">
      <c r="A165" s="14">
        <f t="shared" si="2"/>
        <v>18500</v>
      </c>
      <c r="B165">
        <f t="shared" si="3"/>
        <v>20200</v>
      </c>
      <c r="C165" s="1">
        <f t="shared" si="4"/>
        <v>24622.332315989992</v>
      </c>
      <c r="D165" s="1">
        <f t="shared" si="5"/>
        <v>17798.689734864736</v>
      </c>
    </row>
    <row r="166" spans="1:4" x14ac:dyDescent="0.3">
      <c r="A166" s="14">
        <f t="shared" si="2"/>
        <v>18500</v>
      </c>
      <c r="B166">
        <f t="shared" si="3"/>
        <v>20200</v>
      </c>
      <c r="C166" s="1">
        <f t="shared" si="4"/>
        <v>24622.332315989992</v>
      </c>
      <c r="D166" s="1">
        <f t="shared" si="5"/>
        <v>17798.689734864736</v>
      </c>
    </row>
    <row r="167" spans="1:4" x14ac:dyDescent="0.3">
      <c r="A167" s="14">
        <f t="shared" si="2"/>
        <v>18500</v>
      </c>
      <c r="B167">
        <f t="shared" si="3"/>
        <v>20200</v>
      </c>
      <c r="C167" s="1">
        <f t="shared" si="4"/>
        <v>24622.332315989992</v>
      </c>
      <c r="D167" s="1">
        <f t="shared" si="5"/>
        <v>17798.689734864736</v>
      </c>
    </row>
    <row r="168" spans="1:4" x14ac:dyDescent="0.3">
      <c r="A168" s="14">
        <f t="shared" si="2"/>
        <v>18500</v>
      </c>
      <c r="B168">
        <f t="shared" si="3"/>
        <v>20200</v>
      </c>
      <c r="C168" s="1">
        <f t="shared" si="4"/>
        <v>24622.332315989992</v>
      </c>
      <c r="D168" s="1">
        <f t="shared" si="5"/>
        <v>17798.689734864736</v>
      </c>
    </row>
    <row r="169" spans="1:4" x14ac:dyDescent="0.3">
      <c r="A169" s="14">
        <f t="shared" si="2"/>
        <v>18500</v>
      </c>
      <c r="B169">
        <f t="shared" si="3"/>
        <v>20200</v>
      </c>
      <c r="C169" s="1">
        <f t="shared" si="4"/>
        <v>24622.332315989992</v>
      </c>
      <c r="D169" s="1">
        <f t="shared" si="5"/>
        <v>17798.689734864736</v>
      </c>
    </row>
    <row r="170" spans="1:4" x14ac:dyDescent="0.3">
      <c r="A170" s="14">
        <f t="shared" si="2"/>
        <v>18500</v>
      </c>
      <c r="B170">
        <f t="shared" si="3"/>
        <v>20200</v>
      </c>
      <c r="C170" s="1">
        <f t="shared" si="4"/>
        <v>24622.332315989992</v>
      </c>
      <c r="D170" s="1">
        <f t="shared" si="5"/>
        <v>17798.689734864736</v>
      </c>
    </row>
    <row r="171" spans="1:4" x14ac:dyDescent="0.3">
      <c r="A171" s="14">
        <f t="shared" si="2"/>
        <v>18500</v>
      </c>
      <c r="B171">
        <f t="shared" si="3"/>
        <v>20200</v>
      </c>
      <c r="C171" s="1">
        <f t="shared" si="4"/>
        <v>24622.332315989992</v>
      </c>
      <c r="D171" s="1">
        <f t="shared" si="5"/>
        <v>17798.689734864736</v>
      </c>
    </row>
    <row r="172" spans="1:4" x14ac:dyDescent="0.3">
      <c r="A172" s="14">
        <f t="shared" ref="A172:A177" si="8">$F$83</f>
        <v>18500</v>
      </c>
      <c r="B172">
        <f t="shared" ref="B172:B177" si="9">$F$82</f>
        <v>20200</v>
      </c>
      <c r="C172" s="1">
        <f t="shared" ref="C172:C177" si="10">$F$80</f>
        <v>24622.332315989992</v>
      </c>
      <c r="D172" s="1">
        <f t="shared" ref="D172:D177" si="11">$F$79</f>
        <v>17798.689734864736</v>
      </c>
    </row>
    <row r="173" spans="1:4" x14ac:dyDescent="0.3">
      <c r="A173" s="14">
        <f t="shared" si="8"/>
        <v>18500</v>
      </c>
      <c r="B173">
        <f t="shared" si="9"/>
        <v>20200</v>
      </c>
      <c r="C173" s="1">
        <f t="shared" si="10"/>
        <v>24622.332315989992</v>
      </c>
      <c r="D173" s="1">
        <f t="shared" si="11"/>
        <v>17798.689734864736</v>
      </c>
    </row>
    <row r="174" spans="1:4" x14ac:dyDescent="0.3">
      <c r="A174" s="14">
        <f t="shared" si="8"/>
        <v>18500</v>
      </c>
      <c r="B174">
        <f t="shared" si="9"/>
        <v>20200</v>
      </c>
      <c r="C174" s="1">
        <f t="shared" si="10"/>
        <v>24622.332315989992</v>
      </c>
      <c r="D174" s="1">
        <f t="shared" si="11"/>
        <v>17798.689734864736</v>
      </c>
    </row>
    <row r="175" spans="1:4" x14ac:dyDescent="0.3">
      <c r="A175" s="14">
        <f t="shared" si="8"/>
        <v>18500</v>
      </c>
      <c r="B175">
        <f t="shared" si="9"/>
        <v>20200</v>
      </c>
      <c r="C175" s="1">
        <f t="shared" si="10"/>
        <v>24622.332315989992</v>
      </c>
      <c r="D175" s="1">
        <f t="shared" si="11"/>
        <v>17798.689734864736</v>
      </c>
    </row>
    <row r="176" spans="1:4" x14ac:dyDescent="0.3">
      <c r="A176" s="14">
        <f t="shared" si="8"/>
        <v>18500</v>
      </c>
      <c r="B176">
        <f t="shared" si="9"/>
        <v>20200</v>
      </c>
      <c r="C176" s="1">
        <f t="shared" si="10"/>
        <v>24622.332315989992</v>
      </c>
      <c r="D176" s="1">
        <f t="shared" si="11"/>
        <v>17798.689734864736</v>
      </c>
    </row>
    <row r="177" spans="1:4" x14ac:dyDescent="0.3">
      <c r="A177" s="14">
        <f t="shared" si="8"/>
        <v>18500</v>
      </c>
      <c r="B177">
        <f t="shared" si="9"/>
        <v>20200</v>
      </c>
      <c r="C177" s="1">
        <f t="shared" si="10"/>
        <v>24622.332315989992</v>
      </c>
      <c r="D177" s="1">
        <f t="shared" si="11"/>
        <v>17798.689734864736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E40" sqref="E40"/>
    </sheetView>
  </sheetViews>
  <sheetFormatPr defaultRowHeight="14.4" x14ac:dyDescent="0.3"/>
  <cols>
    <col min="1" max="1" width="10.6640625" bestFit="1" customWidth="1"/>
    <col min="2" max="4" width="16.33203125" bestFit="1" customWidth="1"/>
    <col min="5" max="5" width="16.44140625" bestFit="1" customWidth="1"/>
    <col min="6" max="6" width="16.33203125" bestFit="1" customWidth="1"/>
  </cols>
  <sheetData>
    <row r="1" spans="1:6" x14ac:dyDescent="0.3">
      <c r="A1" s="4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10</v>
      </c>
    </row>
    <row r="2" spans="1:6" x14ac:dyDescent="0.3">
      <c r="A2" s="4"/>
      <c r="B2" s="2" t="s">
        <v>11</v>
      </c>
      <c r="C2" s="2" t="s">
        <v>11</v>
      </c>
      <c r="D2" s="2" t="s">
        <v>11</v>
      </c>
      <c r="E2" s="2" t="s">
        <v>11</v>
      </c>
      <c r="F2" s="3" t="s">
        <v>11</v>
      </c>
    </row>
    <row r="3" spans="1:6" x14ac:dyDescent="0.3">
      <c r="A3" s="4"/>
      <c r="B3" s="2" t="s">
        <v>12</v>
      </c>
      <c r="C3" s="2" t="s">
        <v>13</v>
      </c>
      <c r="D3" s="2" t="s">
        <v>13</v>
      </c>
      <c r="E3" s="2" t="s">
        <v>13</v>
      </c>
      <c r="F3" s="3" t="s">
        <v>14</v>
      </c>
    </row>
    <row r="4" spans="1:6" x14ac:dyDescent="0.3">
      <c r="A4" s="5">
        <v>40025</v>
      </c>
      <c r="B4">
        <v>66.290000000000006</v>
      </c>
      <c r="C4">
        <v>23.3</v>
      </c>
      <c r="D4">
        <v>6.16</v>
      </c>
      <c r="E4">
        <v>29.46</v>
      </c>
      <c r="F4" s="13">
        <v>16287.214356</v>
      </c>
    </row>
    <row r="5" spans="1:6" x14ac:dyDescent="0.3">
      <c r="A5" s="5">
        <v>40056</v>
      </c>
      <c r="B5">
        <v>71.45</v>
      </c>
      <c r="C5">
        <v>25.4</v>
      </c>
      <c r="D5">
        <v>2.11</v>
      </c>
      <c r="E5">
        <v>27.509999999999998</v>
      </c>
      <c r="F5" s="13">
        <v>16393.01643</v>
      </c>
    </row>
    <row r="6" spans="1:6" x14ac:dyDescent="0.3">
      <c r="A6" s="5">
        <v>40086</v>
      </c>
      <c r="B6">
        <v>75.459999999999994</v>
      </c>
      <c r="C6">
        <v>28.8</v>
      </c>
      <c r="D6">
        <v>6</v>
      </c>
      <c r="E6" s="6">
        <f t="shared" ref="E6" si="0">C6+D6</f>
        <v>34.799999999999997</v>
      </c>
      <c r="F6" s="13">
        <f t="shared" ref="F6" si="1">E6*B6*8.34</f>
        <v>21900.906719999995</v>
      </c>
    </row>
    <row r="7" spans="1:6" x14ac:dyDescent="0.3">
      <c r="A7" s="5">
        <v>40390</v>
      </c>
      <c r="B7">
        <v>70.150000000000006</v>
      </c>
      <c r="C7">
        <v>23.5</v>
      </c>
      <c r="D7">
        <v>3.56</v>
      </c>
      <c r="E7">
        <v>27.06</v>
      </c>
      <c r="F7" s="13">
        <v>15831.48006</v>
      </c>
    </row>
    <row r="8" spans="1:6" x14ac:dyDescent="0.3">
      <c r="A8" s="5">
        <v>40421</v>
      </c>
      <c r="B8">
        <v>70.67</v>
      </c>
      <c r="C8">
        <v>25.2</v>
      </c>
      <c r="D8">
        <v>5.68</v>
      </c>
      <c r="E8">
        <v>30.88</v>
      </c>
      <c r="F8" s="13">
        <v>18200.295264</v>
      </c>
    </row>
    <row r="9" spans="1:6" x14ac:dyDescent="0.3">
      <c r="A9" s="5">
        <v>40451</v>
      </c>
      <c r="B9">
        <v>87.09</v>
      </c>
      <c r="C9">
        <v>17.8</v>
      </c>
      <c r="D9">
        <v>3</v>
      </c>
      <c r="E9">
        <v>20.8</v>
      </c>
      <c r="F9" s="13">
        <v>15107.676480000002</v>
      </c>
    </row>
    <row r="10" spans="1:6" x14ac:dyDescent="0.3">
      <c r="A10" s="5">
        <v>40755</v>
      </c>
      <c r="B10">
        <v>81.02</v>
      </c>
      <c r="C10">
        <v>25</v>
      </c>
      <c r="D10">
        <v>4.34</v>
      </c>
      <c r="E10">
        <v>29.34</v>
      </c>
      <c r="F10" s="13">
        <v>19825.237512</v>
      </c>
    </row>
    <row r="11" spans="1:6" x14ac:dyDescent="0.3">
      <c r="A11" s="5">
        <v>40786</v>
      </c>
      <c r="B11">
        <v>75.62</v>
      </c>
      <c r="C11">
        <v>29.2</v>
      </c>
      <c r="D11">
        <v>4.17</v>
      </c>
      <c r="E11">
        <v>33.369999999999997</v>
      </c>
      <c r="F11" s="13">
        <v>21045.484595999998</v>
      </c>
    </row>
    <row r="12" spans="1:6" x14ac:dyDescent="0.3">
      <c r="A12" s="5">
        <v>40816</v>
      </c>
      <c r="B12">
        <v>68</v>
      </c>
      <c r="C12">
        <v>26.8</v>
      </c>
      <c r="D12">
        <v>2.33</v>
      </c>
      <c r="E12">
        <v>29.130000000000003</v>
      </c>
      <c r="F12" s="13">
        <v>16520.205600000001</v>
      </c>
    </row>
    <row r="13" spans="1:6" x14ac:dyDescent="0.3">
      <c r="A13" s="5">
        <v>41121</v>
      </c>
      <c r="B13">
        <v>75.86</v>
      </c>
      <c r="C13">
        <v>22</v>
      </c>
      <c r="D13">
        <v>6.55</v>
      </c>
      <c r="E13">
        <v>28.55</v>
      </c>
      <c r="F13" s="13">
        <v>18062.797019999998</v>
      </c>
    </row>
    <row r="14" spans="1:6" x14ac:dyDescent="0.3">
      <c r="A14" s="5">
        <v>41152</v>
      </c>
      <c r="B14">
        <v>64.930000000000007</v>
      </c>
      <c r="C14">
        <v>26.5</v>
      </c>
      <c r="D14">
        <v>3.04</v>
      </c>
      <c r="E14">
        <v>29.54</v>
      </c>
      <c r="F14" s="13">
        <v>15996.388548000001</v>
      </c>
    </row>
    <row r="15" spans="1:6" x14ac:dyDescent="0.3">
      <c r="A15" s="5">
        <v>41182</v>
      </c>
      <c r="B15">
        <v>61.28</v>
      </c>
      <c r="C15">
        <v>22.6</v>
      </c>
      <c r="D15">
        <v>5.81</v>
      </c>
      <c r="E15">
        <v>28.41</v>
      </c>
      <c r="F15" s="13">
        <v>14519.646432</v>
      </c>
    </row>
    <row r="16" spans="1:6" x14ac:dyDescent="0.3">
      <c r="A16" s="5">
        <v>41486</v>
      </c>
      <c r="B16">
        <v>65.05</v>
      </c>
      <c r="C16">
        <v>26.2</v>
      </c>
      <c r="D16">
        <v>4.05</v>
      </c>
      <c r="E16">
        <v>30.25</v>
      </c>
      <c r="F16" s="13">
        <v>16411.139249999997</v>
      </c>
    </row>
    <row r="17" spans="1:6" x14ac:dyDescent="0.3">
      <c r="A17" s="5">
        <v>41517</v>
      </c>
      <c r="B17">
        <v>68.540000000000006</v>
      </c>
      <c r="C17">
        <v>23</v>
      </c>
      <c r="D17">
        <v>4.57</v>
      </c>
      <c r="E17">
        <v>27.57</v>
      </c>
      <c r="F17" s="13">
        <v>15759.662652000001</v>
      </c>
    </row>
    <row r="18" spans="1:6" x14ac:dyDescent="0.3">
      <c r="A18" s="5">
        <v>41547</v>
      </c>
      <c r="B18">
        <v>85.01</v>
      </c>
      <c r="C18">
        <v>20.3</v>
      </c>
      <c r="D18">
        <v>2.06</v>
      </c>
      <c r="E18">
        <v>22.36</v>
      </c>
      <c r="F18" s="13">
        <v>15852.868824000001</v>
      </c>
    </row>
    <row r="19" spans="1:6" x14ac:dyDescent="0.3">
      <c r="A19" s="5">
        <v>41851</v>
      </c>
      <c r="B19">
        <v>65.78</v>
      </c>
      <c r="C19">
        <v>27.1</v>
      </c>
      <c r="D19">
        <v>3.23</v>
      </c>
      <c r="E19">
        <v>30.330000000000002</v>
      </c>
      <c r="F19" s="13">
        <v>16639.195716000002</v>
      </c>
    </row>
    <row r="20" spans="1:6" x14ac:dyDescent="0.3">
      <c r="A20" s="5">
        <v>41882</v>
      </c>
      <c r="B20">
        <v>66.36</v>
      </c>
      <c r="C20">
        <v>33.9</v>
      </c>
      <c r="D20">
        <v>1.33</v>
      </c>
      <c r="E20">
        <v>35.229999999999997</v>
      </c>
      <c r="F20" s="13">
        <v>19497.775751999998</v>
      </c>
    </row>
    <row r="21" spans="1:6" x14ac:dyDescent="0.3">
      <c r="A21" s="5">
        <v>41912</v>
      </c>
      <c r="B21">
        <v>73.19</v>
      </c>
      <c r="C21">
        <v>28.3</v>
      </c>
      <c r="D21">
        <v>6.02</v>
      </c>
      <c r="E21">
        <v>34.32</v>
      </c>
      <c r="F21" s="13">
        <v>20949.085872</v>
      </c>
    </row>
    <row r="22" spans="1:6" x14ac:dyDescent="0.3">
      <c r="A22" s="5">
        <v>42216</v>
      </c>
      <c r="B22">
        <v>62.829000000000001</v>
      </c>
      <c r="C22">
        <v>31.4</v>
      </c>
      <c r="D22">
        <v>2.7</v>
      </c>
      <c r="E22">
        <v>34.1</v>
      </c>
      <c r="F22" s="13">
        <v>17868.190626000003</v>
      </c>
    </row>
    <row r="23" spans="1:6" x14ac:dyDescent="0.3">
      <c r="A23" s="5">
        <v>42247</v>
      </c>
      <c r="B23">
        <v>72.017700000000005</v>
      </c>
      <c r="C23">
        <v>27.5</v>
      </c>
      <c r="D23">
        <v>4.24</v>
      </c>
      <c r="E23">
        <v>31.740000000000002</v>
      </c>
      <c r="F23" s="13">
        <v>19063.920595320003</v>
      </c>
    </row>
    <row r="24" spans="1:6" x14ac:dyDescent="0.3">
      <c r="A24" s="5">
        <v>42277</v>
      </c>
      <c r="B24">
        <v>66.330699999999993</v>
      </c>
      <c r="C24">
        <v>24.65</v>
      </c>
      <c r="D24">
        <v>21.7</v>
      </c>
      <c r="E24">
        <v>46.349999999999994</v>
      </c>
      <c r="F24" s="13">
        <v>25640.729061299993</v>
      </c>
    </row>
    <row r="25" spans="1:6" x14ac:dyDescent="0.3">
      <c r="A25" s="5">
        <v>42582</v>
      </c>
      <c r="B25">
        <v>64.230599999999995</v>
      </c>
      <c r="C25">
        <v>21.45</v>
      </c>
      <c r="D25">
        <v>3.85</v>
      </c>
      <c r="E25">
        <v>25.3</v>
      </c>
      <c r="F25" s="13">
        <v>13552.785061199998</v>
      </c>
    </row>
    <row r="26" spans="1:6" x14ac:dyDescent="0.3">
      <c r="A26" s="5">
        <v>42613</v>
      </c>
      <c r="B26">
        <v>59.744799999999998</v>
      </c>
      <c r="C26">
        <v>24.6</v>
      </c>
      <c r="D26">
        <v>5.05</v>
      </c>
      <c r="E26">
        <v>29.650000000000002</v>
      </c>
      <c r="F26" s="13">
        <v>14773.7538888</v>
      </c>
    </row>
    <row r="27" spans="1:6" x14ac:dyDescent="0.3">
      <c r="A27" s="5">
        <v>42643</v>
      </c>
      <c r="B27">
        <v>61.014699999999998</v>
      </c>
      <c r="C27">
        <v>25.2</v>
      </c>
      <c r="D27">
        <v>4.3</v>
      </c>
      <c r="E27">
        <v>29.5</v>
      </c>
      <c r="F27" s="13">
        <v>15011.446640999999</v>
      </c>
    </row>
    <row r="28" spans="1:6" x14ac:dyDescent="0.3">
      <c r="A28" s="5">
        <v>42947</v>
      </c>
      <c r="B28">
        <v>68.513499999999993</v>
      </c>
      <c r="C28">
        <v>21.524999999999999</v>
      </c>
      <c r="D28">
        <v>6.52</v>
      </c>
      <c r="E28">
        <v>28.044999999999998</v>
      </c>
      <c r="F28" s="13">
        <v>16024.985636549998</v>
      </c>
    </row>
    <row r="29" spans="1:6" x14ac:dyDescent="0.3">
      <c r="A29" s="5">
        <v>42978</v>
      </c>
      <c r="B29">
        <v>65.828999999999994</v>
      </c>
      <c r="C29">
        <v>27.3</v>
      </c>
      <c r="D29">
        <v>1.74</v>
      </c>
      <c r="E29">
        <v>29.04</v>
      </c>
      <c r="F29" s="13">
        <v>15943.362494399998</v>
      </c>
    </row>
    <row r="30" spans="1:6" x14ac:dyDescent="0.3">
      <c r="A30" s="5">
        <v>43008</v>
      </c>
      <c r="B30">
        <v>66.58</v>
      </c>
      <c r="C30">
        <v>29.1</v>
      </c>
      <c r="D30">
        <v>1.33</v>
      </c>
      <c r="E30">
        <v>30.43</v>
      </c>
      <c r="F30" s="13">
        <v>16897.085196</v>
      </c>
    </row>
    <row r="31" spans="1:6" x14ac:dyDescent="0.3">
      <c r="A31" s="5">
        <v>43312</v>
      </c>
      <c r="B31">
        <v>63.8245</v>
      </c>
      <c r="C31">
        <v>34.72</v>
      </c>
      <c r="D31">
        <v>0.88</v>
      </c>
      <c r="E31">
        <v>35.6</v>
      </c>
      <c r="F31" s="13">
        <v>18949.749348000001</v>
      </c>
    </row>
    <row r="32" spans="1:6" x14ac:dyDescent="0.3">
      <c r="A32" s="5">
        <v>43343</v>
      </c>
      <c r="B32">
        <v>63.012300000000003</v>
      </c>
      <c r="C32">
        <v>34.466700000000003</v>
      </c>
      <c r="D32">
        <v>0.46</v>
      </c>
      <c r="E32">
        <v>34.926700000000004</v>
      </c>
      <c r="F32" s="13">
        <v>18354.769564739403</v>
      </c>
    </row>
    <row r="33" spans="1:7" x14ac:dyDescent="0.3">
      <c r="A33" s="5">
        <v>43373</v>
      </c>
      <c r="B33">
        <v>64.546700000000001</v>
      </c>
      <c r="C33">
        <v>32.42</v>
      </c>
      <c r="D33">
        <v>0.45</v>
      </c>
      <c r="E33">
        <v>32.870000000000005</v>
      </c>
      <c r="F33" s="13">
        <v>17694.561241860003</v>
      </c>
    </row>
    <row r="34" spans="1:7" x14ac:dyDescent="0.3">
      <c r="A34" s="5">
        <v>43677</v>
      </c>
      <c r="B34">
        <v>66.733500000000006</v>
      </c>
      <c r="C34">
        <v>29.3</v>
      </c>
      <c r="D34">
        <v>2.81</v>
      </c>
      <c r="E34">
        <v>32.11</v>
      </c>
      <c r="F34" s="13">
        <v>17871.057792900003</v>
      </c>
    </row>
    <row r="36" spans="1:7" x14ac:dyDescent="0.3">
      <c r="F36" s="3">
        <f>MIN(F4:F34)</f>
        <v>13552.785061199998</v>
      </c>
      <c r="G36" t="s">
        <v>1</v>
      </c>
    </row>
    <row r="37" spans="1:7" x14ac:dyDescent="0.3">
      <c r="F37" s="3">
        <f>MAX(F4:F34)</f>
        <v>25640.729061299993</v>
      </c>
      <c r="G37" t="s">
        <v>2</v>
      </c>
    </row>
    <row r="38" spans="1:7" x14ac:dyDescent="0.3">
      <c r="F38" s="3">
        <f>MEDIAN(F4:F34)</f>
        <v>16639.195716000002</v>
      </c>
      <c r="G38" t="s">
        <v>3</v>
      </c>
    </row>
    <row r="39" spans="1:7" x14ac:dyDescent="0.3">
      <c r="F39" s="3">
        <f>AVERAGE(F4:F34)</f>
        <v>17498.27336232482</v>
      </c>
      <c r="G39" t="s">
        <v>0</v>
      </c>
    </row>
    <row r="40" spans="1:7" x14ac:dyDescent="0.3">
      <c r="F40" s="3">
        <f>PERCENTILE(F4:F34,0.99)</f>
        <v>24518.78235890999</v>
      </c>
      <c r="G40" t="s">
        <v>4</v>
      </c>
    </row>
    <row r="41" spans="1:7" x14ac:dyDescent="0.3">
      <c r="F41" s="3">
        <f>PERCENTILE(F4:F34,0.95)</f>
        <v>21473.195657999997</v>
      </c>
      <c r="G41" t="s">
        <v>5</v>
      </c>
    </row>
    <row r="42" spans="1:7" x14ac:dyDescent="0.3">
      <c r="F42" s="11">
        <v>21500</v>
      </c>
      <c r="G42" t="s">
        <v>30</v>
      </c>
    </row>
    <row r="43" spans="1:7" x14ac:dyDescent="0.3">
      <c r="F43" s="11">
        <v>18600</v>
      </c>
      <c r="G43" t="s">
        <v>21</v>
      </c>
    </row>
    <row r="44" spans="1:7" x14ac:dyDescent="0.3">
      <c r="F44" s="12">
        <v>22400</v>
      </c>
      <c r="G44" t="s">
        <v>29</v>
      </c>
    </row>
    <row r="45" spans="1:7" x14ac:dyDescent="0.3">
      <c r="F45" s="11">
        <v>19600</v>
      </c>
      <c r="G45" t="s">
        <v>22</v>
      </c>
    </row>
    <row r="64" spans="1:4" x14ac:dyDescent="0.3">
      <c r="A64" s="2" t="s">
        <v>17</v>
      </c>
      <c r="B64" s="2" t="s">
        <v>20</v>
      </c>
      <c r="C64" s="2" t="s">
        <v>18</v>
      </c>
      <c r="D64" s="2" t="s">
        <v>19</v>
      </c>
    </row>
    <row r="66" spans="1:8" x14ac:dyDescent="0.3">
      <c r="G66" s="2" t="s">
        <v>17</v>
      </c>
      <c r="H66" s="2" t="s">
        <v>20</v>
      </c>
    </row>
    <row r="67" spans="1:8" x14ac:dyDescent="0.3">
      <c r="A67">
        <f t="shared" ref="A67:A97" si="2">F$43</f>
        <v>18600</v>
      </c>
      <c r="B67">
        <f t="shared" ref="B67:B97" si="3">F$42</f>
        <v>21500</v>
      </c>
      <c r="C67" s="1">
        <f t="shared" ref="C67:C97" si="4">F$40</f>
        <v>24518.78235890999</v>
      </c>
      <c r="D67" s="1">
        <f t="shared" ref="D67:D97" si="5">F$39</f>
        <v>17498.27336232482</v>
      </c>
      <c r="F67" s="5">
        <v>42216</v>
      </c>
      <c r="G67" s="14">
        <f>$F$45</f>
        <v>19600</v>
      </c>
      <c r="H67" s="16">
        <f>$F$44</f>
        <v>22400</v>
      </c>
    </row>
    <row r="68" spans="1:8" x14ac:dyDescent="0.3">
      <c r="A68">
        <f t="shared" si="2"/>
        <v>18600</v>
      </c>
      <c r="B68">
        <f t="shared" si="3"/>
        <v>21500</v>
      </c>
      <c r="C68" s="1">
        <f t="shared" si="4"/>
        <v>24518.78235890999</v>
      </c>
      <c r="D68" s="1">
        <f t="shared" si="5"/>
        <v>17498.27336232482</v>
      </c>
      <c r="F68" s="5">
        <v>42247</v>
      </c>
      <c r="G68" s="14">
        <f t="shared" ref="G68:G79" si="6">$F$45</f>
        <v>19600</v>
      </c>
      <c r="H68" s="16">
        <f t="shared" ref="H68:H79" si="7">$F$44</f>
        <v>22400</v>
      </c>
    </row>
    <row r="69" spans="1:8" x14ac:dyDescent="0.3">
      <c r="A69">
        <f t="shared" si="2"/>
        <v>18600</v>
      </c>
      <c r="B69">
        <f t="shared" si="3"/>
        <v>21500</v>
      </c>
      <c r="C69" s="1">
        <f t="shared" si="4"/>
        <v>24518.78235890999</v>
      </c>
      <c r="D69" s="1">
        <f t="shared" si="5"/>
        <v>17498.27336232482</v>
      </c>
      <c r="F69" s="5">
        <v>42277</v>
      </c>
      <c r="G69" s="14">
        <f t="shared" si="6"/>
        <v>19600</v>
      </c>
      <c r="H69" s="16">
        <f t="shared" si="7"/>
        <v>22400</v>
      </c>
    </row>
    <row r="70" spans="1:8" x14ac:dyDescent="0.3">
      <c r="A70">
        <f t="shared" si="2"/>
        <v>18600</v>
      </c>
      <c r="B70">
        <f t="shared" si="3"/>
        <v>21500</v>
      </c>
      <c r="C70" s="1">
        <f t="shared" si="4"/>
        <v>24518.78235890999</v>
      </c>
      <c r="D70" s="1">
        <f t="shared" si="5"/>
        <v>17498.27336232482</v>
      </c>
      <c r="F70" s="5">
        <v>42582</v>
      </c>
      <c r="G70" s="14">
        <f t="shared" si="6"/>
        <v>19600</v>
      </c>
      <c r="H70" s="16">
        <f t="shared" si="7"/>
        <v>22400</v>
      </c>
    </row>
    <row r="71" spans="1:8" x14ac:dyDescent="0.3">
      <c r="A71">
        <f t="shared" si="2"/>
        <v>18600</v>
      </c>
      <c r="B71">
        <f t="shared" si="3"/>
        <v>21500</v>
      </c>
      <c r="C71" s="1">
        <f t="shared" si="4"/>
        <v>24518.78235890999</v>
      </c>
      <c r="D71" s="1">
        <f t="shared" si="5"/>
        <v>17498.27336232482</v>
      </c>
      <c r="F71" s="5">
        <v>42613</v>
      </c>
      <c r="G71" s="14">
        <f t="shared" si="6"/>
        <v>19600</v>
      </c>
      <c r="H71" s="16">
        <f t="shared" si="7"/>
        <v>22400</v>
      </c>
    </row>
    <row r="72" spans="1:8" x14ac:dyDescent="0.3">
      <c r="A72">
        <f t="shared" si="2"/>
        <v>18600</v>
      </c>
      <c r="B72">
        <f t="shared" si="3"/>
        <v>21500</v>
      </c>
      <c r="C72" s="1">
        <f t="shared" si="4"/>
        <v>24518.78235890999</v>
      </c>
      <c r="D72" s="1">
        <f t="shared" si="5"/>
        <v>17498.27336232482</v>
      </c>
      <c r="F72" s="5">
        <v>42643</v>
      </c>
      <c r="G72" s="14">
        <f t="shared" si="6"/>
        <v>19600</v>
      </c>
      <c r="H72" s="16">
        <f t="shared" si="7"/>
        <v>22400</v>
      </c>
    </row>
    <row r="73" spans="1:8" x14ac:dyDescent="0.3">
      <c r="A73">
        <f t="shared" si="2"/>
        <v>18600</v>
      </c>
      <c r="B73">
        <f t="shared" si="3"/>
        <v>21500</v>
      </c>
      <c r="C73" s="1">
        <f t="shared" si="4"/>
        <v>24518.78235890999</v>
      </c>
      <c r="D73" s="1">
        <f t="shared" si="5"/>
        <v>17498.27336232482</v>
      </c>
      <c r="F73" s="5">
        <v>42947</v>
      </c>
      <c r="G73" s="14">
        <f t="shared" si="6"/>
        <v>19600</v>
      </c>
      <c r="H73" s="16">
        <f t="shared" si="7"/>
        <v>22400</v>
      </c>
    </row>
    <row r="74" spans="1:8" x14ac:dyDescent="0.3">
      <c r="A74">
        <f t="shared" si="2"/>
        <v>18600</v>
      </c>
      <c r="B74">
        <f t="shared" si="3"/>
        <v>21500</v>
      </c>
      <c r="C74" s="1">
        <f t="shared" si="4"/>
        <v>24518.78235890999</v>
      </c>
      <c r="D74" s="1">
        <f t="shared" si="5"/>
        <v>17498.27336232482</v>
      </c>
      <c r="F74" s="5">
        <v>42978</v>
      </c>
      <c r="G74" s="14">
        <f t="shared" si="6"/>
        <v>19600</v>
      </c>
      <c r="H74" s="16">
        <f t="shared" si="7"/>
        <v>22400</v>
      </c>
    </row>
    <row r="75" spans="1:8" x14ac:dyDescent="0.3">
      <c r="A75">
        <f t="shared" si="2"/>
        <v>18600</v>
      </c>
      <c r="B75">
        <f t="shared" si="3"/>
        <v>21500</v>
      </c>
      <c r="C75" s="1">
        <f t="shared" si="4"/>
        <v>24518.78235890999</v>
      </c>
      <c r="D75" s="1">
        <f t="shared" si="5"/>
        <v>17498.27336232482</v>
      </c>
      <c r="F75" s="5">
        <v>43008</v>
      </c>
      <c r="G75" s="14">
        <f t="shared" si="6"/>
        <v>19600</v>
      </c>
      <c r="H75" s="16">
        <f t="shared" si="7"/>
        <v>22400</v>
      </c>
    </row>
    <row r="76" spans="1:8" x14ac:dyDescent="0.3">
      <c r="A76">
        <f t="shared" si="2"/>
        <v>18600</v>
      </c>
      <c r="B76">
        <f t="shared" si="3"/>
        <v>21500</v>
      </c>
      <c r="C76" s="1">
        <f t="shared" si="4"/>
        <v>24518.78235890999</v>
      </c>
      <c r="D76" s="1">
        <f t="shared" si="5"/>
        <v>17498.27336232482</v>
      </c>
      <c r="F76" s="5">
        <v>43312</v>
      </c>
      <c r="G76" s="14">
        <f t="shared" si="6"/>
        <v>19600</v>
      </c>
      <c r="H76" s="16">
        <f t="shared" si="7"/>
        <v>22400</v>
      </c>
    </row>
    <row r="77" spans="1:8" x14ac:dyDescent="0.3">
      <c r="A77">
        <f t="shared" si="2"/>
        <v>18600</v>
      </c>
      <c r="B77">
        <f t="shared" si="3"/>
        <v>21500</v>
      </c>
      <c r="C77" s="1">
        <f t="shared" si="4"/>
        <v>24518.78235890999</v>
      </c>
      <c r="D77" s="1">
        <f t="shared" si="5"/>
        <v>17498.27336232482</v>
      </c>
      <c r="F77" s="5">
        <v>43343</v>
      </c>
      <c r="G77" s="14">
        <f t="shared" si="6"/>
        <v>19600</v>
      </c>
      <c r="H77" s="16">
        <f t="shared" si="7"/>
        <v>22400</v>
      </c>
    </row>
    <row r="78" spans="1:8" x14ac:dyDescent="0.3">
      <c r="A78">
        <f t="shared" si="2"/>
        <v>18600</v>
      </c>
      <c r="B78">
        <f t="shared" si="3"/>
        <v>21500</v>
      </c>
      <c r="C78" s="1">
        <f t="shared" si="4"/>
        <v>24518.78235890999</v>
      </c>
      <c r="D78" s="1">
        <f t="shared" si="5"/>
        <v>17498.27336232482</v>
      </c>
      <c r="F78" s="5">
        <v>43373</v>
      </c>
      <c r="G78" s="14">
        <f t="shared" si="6"/>
        <v>19600</v>
      </c>
      <c r="H78" s="16">
        <f t="shared" si="7"/>
        <v>22400</v>
      </c>
    </row>
    <row r="79" spans="1:8" x14ac:dyDescent="0.3">
      <c r="A79">
        <f t="shared" si="2"/>
        <v>18600</v>
      </c>
      <c r="B79">
        <f t="shared" si="3"/>
        <v>21500</v>
      </c>
      <c r="C79" s="1">
        <f t="shared" si="4"/>
        <v>24518.78235890999</v>
      </c>
      <c r="D79" s="1">
        <f t="shared" si="5"/>
        <v>17498.27336232482</v>
      </c>
      <c r="F79" s="5">
        <v>43677</v>
      </c>
      <c r="G79" s="14">
        <f t="shared" si="6"/>
        <v>19600</v>
      </c>
      <c r="H79" s="16">
        <f t="shared" si="7"/>
        <v>22400</v>
      </c>
    </row>
    <row r="80" spans="1:8" x14ac:dyDescent="0.3">
      <c r="A80">
        <f t="shared" si="2"/>
        <v>18600</v>
      </c>
      <c r="B80">
        <f t="shared" si="3"/>
        <v>21500</v>
      </c>
      <c r="C80" s="1">
        <f t="shared" si="4"/>
        <v>24518.78235890999</v>
      </c>
      <c r="D80" s="1">
        <f t="shared" si="5"/>
        <v>17498.27336232482</v>
      </c>
    </row>
    <row r="81" spans="1:4" x14ac:dyDescent="0.3">
      <c r="A81">
        <f t="shared" si="2"/>
        <v>18600</v>
      </c>
      <c r="B81">
        <f t="shared" si="3"/>
        <v>21500</v>
      </c>
      <c r="C81" s="1">
        <f t="shared" si="4"/>
        <v>24518.78235890999</v>
      </c>
      <c r="D81" s="1">
        <f t="shared" si="5"/>
        <v>17498.27336232482</v>
      </c>
    </row>
    <row r="82" spans="1:4" x14ac:dyDescent="0.3">
      <c r="A82">
        <f t="shared" si="2"/>
        <v>18600</v>
      </c>
      <c r="B82">
        <f t="shared" si="3"/>
        <v>21500</v>
      </c>
      <c r="C82" s="1">
        <f t="shared" si="4"/>
        <v>24518.78235890999</v>
      </c>
      <c r="D82" s="1">
        <f t="shared" si="5"/>
        <v>17498.27336232482</v>
      </c>
    </row>
    <row r="83" spans="1:4" x14ac:dyDescent="0.3">
      <c r="A83">
        <f t="shared" si="2"/>
        <v>18600</v>
      </c>
      <c r="B83">
        <f t="shared" si="3"/>
        <v>21500</v>
      </c>
      <c r="C83" s="1">
        <f t="shared" si="4"/>
        <v>24518.78235890999</v>
      </c>
      <c r="D83" s="1">
        <f t="shared" si="5"/>
        <v>17498.27336232482</v>
      </c>
    </row>
    <row r="84" spans="1:4" x14ac:dyDescent="0.3">
      <c r="A84">
        <f t="shared" si="2"/>
        <v>18600</v>
      </c>
      <c r="B84">
        <f t="shared" si="3"/>
        <v>21500</v>
      </c>
      <c r="C84" s="1">
        <f t="shared" si="4"/>
        <v>24518.78235890999</v>
      </c>
      <c r="D84" s="1">
        <f t="shared" si="5"/>
        <v>17498.27336232482</v>
      </c>
    </row>
    <row r="85" spans="1:4" x14ac:dyDescent="0.3">
      <c r="A85">
        <f t="shared" si="2"/>
        <v>18600</v>
      </c>
      <c r="B85">
        <f t="shared" si="3"/>
        <v>21500</v>
      </c>
      <c r="C85" s="1">
        <f t="shared" si="4"/>
        <v>24518.78235890999</v>
      </c>
      <c r="D85" s="1">
        <f t="shared" si="5"/>
        <v>17498.27336232482</v>
      </c>
    </row>
    <row r="86" spans="1:4" x14ac:dyDescent="0.3">
      <c r="A86">
        <f t="shared" si="2"/>
        <v>18600</v>
      </c>
      <c r="B86">
        <f t="shared" si="3"/>
        <v>21500</v>
      </c>
      <c r="C86" s="1">
        <f t="shared" si="4"/>
        <v>24518.78235890999</v>
      </c>
      <c r="D86" s="1">
        <f t="shared" si="5"/>
        <v>17498.27336232482</v>
      </c>
    </row>
    <row r="87" spans="1:4" x14ac:dyDescent="0.3">
      <c r="A87">
        <f t="shared" si="2"/>
        <v>18600</v>
      </c>
      <c r="B87">
        <f t="shared" si="3"/>
        <v>21500</v>
      </c>
      <c r="C87" s="1">
        <f t="shared" si="4"/>
        <v>24518.78235890999</v>
      </c>
      <c r="D87" s="1">
        <f t="shared" si="5"/>
        <v>17498.27336232482</v>
      </c>
    </row>
    <row r="88" spans="1:4" x14ac:dyDescent="0.3">
      <c r="A88">
        <f t="shared" si="2"/>
        <v>18600</v>
      </c>
      <c r="B88">
        <f t="shared" si="3"/>
        <v>21500</v>
      </c>
      <c r="C88" s="1">
        <f t="shared" si="4"/>
        <v>24518.78235890999</v>
      </c>
      <c r="D88" s="1">
        <f t="shared" si="5"/>
        <v>17498.27336232482</v>
      </c>
    </row>
    <row r="89" spans="1:4" x14ac:dyDescent="0.3">
      <c r="A89">
        <f t="shared" si="2"/>
        <v>18600</v>
      </c>
      <c r="B89">
        <f t="shared" si="3"/>
        <v>21500</v>
      </c>
      <c r="C89" s="1">
        <f t="shared" si="4"/>
        <v>24518.78235890999</v>
      </c>
      <c r="D89" s="1">
        <f t="shared" si="5"/>
        <v>17498.27336232482</v>
      </c>
    </row>
    <row r="90" spans="1:4" x14ac:dyDescent="0.3">
      <c r="A90">
        <f t="shared" si="2"/>
        <v>18600</v>
      </c>
      <c r="B90">
        <f t="shared" si="3"/>
        <v>21500</v>
      </c>
      <c r="C90" s="1">
        <f t="shared" si="4"/>
        <v>24518.78235890999</v>
      </c>
      <c r="D90" s="1">
        <f t="shared" si="5"/>
        <v>17498.27336232482</v>
      </c>
    </row>
    <row r="91" spans="1:4" x14ac:dyDescent="0.3">
      <c r="A91">
        <f t="shared" si="2"/>
        <v>18600</v>
      </c>
      <c r="B91">
        <f t="shared" si="3"/>
        <v>21500</v>
      </c>
      <c r="C91" s="1">
        <f t="shared" si="4"/>
        <v>24518.78235890999</v>
      </c>
      <c r="D91" s="1">
        <f t="shared" si="5"/>
        <v>17498.27336232482</v>
      </c>
    </row>
    <row r="92" spans="1:4" x14ac:dyDescent="0.3">
      <c r="A92">
        <f t="shared" si="2"/>
        <v>18600</v>
      </c>
      <c r="B92">
        <f t="shared" si="3"/>
        <v>21500</v>
      </c>
      <c r="C92" s="1">
        <f t="shared" si="4"/>
        <v>24518.78235890999</v>
      </c>
      <c r="D92" s="1">
        <f t="shared" si="5"/>
        <v>17498.27336232482</v>
      </c>
    </row>
    <row r="93" spans="1:4" x14ac:dyDescent="0.3">
      <c r="A93">
        <f t="shared" si="2"/>
        <v>18600</v>
      </c>
      <c r="B93">
        <f t="shared" si="3"/>
        <v>21500</v>
      </c>
      <c r="C93" s="1">
        <f t="shared" si="4"/>
        <v>24518.78235890999</v>
      </c>
      <c r="D93" s="1">
        <f t="shared" si="5"/>
        <v>17498.27336232482</v>
      </c>
    </row>
    <row r="94" spans="1:4" x14ac:dyDescent="0.3">
      <c r="A94">
        <f t="shared" si="2"/>
        <v>18600</v>
      </c>
      <c r="B94">
        <f t="shared" si="3"/>
        <v>21500</v>
      </c>
      <c r="C94" s="1">
        <f t="shared" si="4"/>
        <v>24518.78235890999</v>
      </c>
      <c r="D94" s="1">
        <f t="shared" si="5"/>
        <v>17498.27336232482</v>
      </c>
    </row>
    <row r="95" spans="1:4" x14ac:dyDescent="0.3">
      <c r="A95">
        <f t="shared" si="2"/>
        <v>18600</v>
      </c>
      <c r="B95">
        <f t="shared" si="3"/>
        <v>21500</v>
      </c>
      <c r="C95" s="1">
        <f t="shared" si="4"/>
        <v>24518.78235890999</v>
      </c>
      <c r="D95" s="1">
        <f t="shared" si="5"/>
        <v>17498.27336232482</v>
      </c>
    </row>
    <row r="96" spans="1:4" x14ac:dyDescent="0.3">
      <c r="A96">
        <f t="shared" si="2"/>
        <v>18600</v>
      </c>
      <c r="B96">
        <f t="shared" si="3"/>
        <v>21500</v>
      </c>
      <c r="C96" s="1">
        <f t="shared" si="4"/>
        <v>24518.78235890999</v>
      </c>
      <c r="D96" s="1">
        <f t="shared" si="5"/>
        <v>17498.27336232482</v>
      </c>
    </row>
    <row r="97" spans="1:4" x14ac:dyDescent="0.3">
      <c r="A97">
        <f t="shared" si="2"/>
        <v>18600</v>
      </c>
      <c r="B97">
        <f t="shared" si="3"/>
        <v>21500</v>
      </c>
      <c r="C97" s="1">
        <f t="shared" si="4"/>
        <v>24518.78235890999</v>
      </c>
      <c r="D97" s="1">
        <f t="shared" si="5"/>
        <v>17498.27336232482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158D693CA4D14D9B503F50FB412C72" ma:contentTypeVersion="4" ma:contentTypeDescription="Create a new document." ma:contentTypeScope="" ma:versionID="67209e44a220d589380345ec14e27930">
  <xsd:schema xmlns:xsd="http://www.w3.org/2001/XMLSchema" xmlns:xs="http://www.w3.org/2001/XMLSchema" xmlns:p="http://schemas.microsoft.com/office/2006/metadata/properties" xmlns:ns2="cc1370c2-8353-4fcd-a320-2b5cbbff6031" xmlns:ns3="f4579c66-ba6e-4d2d-82bf-68d533fae1dd" targetNamespace="http://schemas.microsoft.com/office/2006/metadata/properties" ma:root="true" ma:fieldsID="f55b30d48a6d0c949008c843b4984661" ns2:_="" ns3:_="">
    <xsd:import namespace="cc1370c2-8353-4fcd-a320-2b5cbbff6031"/>
    <xsd:import namespace="f4579c66-ba6e-4d2d-82bf-68d533fae1dd"/>
    <xsd:element name="properties">
      <xsd:complexType>
        <xsd:sequence>
          <xsd:element name="documentManagement">
            <xsd:complexType>
              <xsd:all>
                <xsd:element ref="ns2:Category"/>
                <xsd:element ref="ns3:SharedWithUsers" minOccurs="0"/>
                <xsd:element ref="ns2:retention_x0020_schedule"/>
                <xsd:element ref="ns2:Sub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370c2-8353-4fcd-a320-2b5cbbff6031" elementFormDefault="qualified">
    <xsd:import namespace="http://schemas.microsoft.com/office/2006/documentManagement/types"/>
    <xsd:import namespace="http://schemas.microsoft.com/office/infopath/2007/PartnerControls"/>
    <xsd:element name="Category" ma:index="2" ma:displayName="Category" ma:default="Communications" ma:description="Select a category from below. This helps sort and make documents easier to find." ma:format="Dropdown" ma:internalName="Category">
      <xsd:simpleType>
        <xsd:restriction base="dms:Choice">
          <xsd:enumeration value="Communications"/>
          <xsd:enumeration value="Schedule"/>
          <xsd:enumeration value="Stakeholder Engagement"/>
          <xsd:enumeration value="Permit Development Internal Meetings"/>
          <xsd:enumeration value="Pre-draft Process"/>
          <xsd:enumeration value="Draft Permit and Fact Sheet"/>
          <xsd:enumeration value="Stakeholder Engagement (Education &amp; Outreach)"/>
          <xsd:enumeration value="Final Permit and Fact Sheet"/>
          <xsd:enumeration value="SEPA"/>
          <xsd:enumeration value="Sub-team: GP Framework"/>
          <xsd:enumeration value="Sub-team: Cap Development"/>
          <xsd:enumeration value="Sub-team: Planning"/>
          <xsd:enumeration value="Presentations"/>
          <xsd:enumeration value="Preliminary Determination Announcement Docs"/>
        </xsd:restriction>
      </xsd:simpleType>
    </xsd:element>
    <xsd:element name="retention_x0020_schedule" ma:index="10" ma:displayName="Retention Schedule" ma:default="20yrs after issuance, Destroy" ma:description="Agency and State Retention Schedule. Select one of the options," ma:format="Dropdown" ma:internalName="retention_x0020_schedule">
      <xsd:simpleType>
        <xsd:restriction base="dms:Choice">
          <xsd:enumeration value="Transitory, Destroy when not needed"/>
          <xsd:enumeration value="20yrs after issuance, Destroy"/>
          <xsd:enumeration value="2yrs, Destroy when not needed"/>
        </xsd:restriction>
      </xsd:simpleType>
    </xsd:element>
    <xsd:element name="Sub_x0020_Category" ma:index="11" nillable="true" ma:displayName="Sub Category" ma:default="Preliminary Determination" ma:format="Dropdown" ma:internalName="Sub_x0020_Category">
      <xsd:simpleType>
        <xsd:restriction base="dms:Choice">
          <xsd:enumeration value="Preliminary Determination"/>
          <xsd:enumeration value="Pre-Draft"/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79c66-ba6e-4d2d-82bf-68d533fae1dd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c1370c2-8353-4fcd-a320-2b5cbbff6031">Stakeholder Engagement</Category>
    <retention_x0020_schedule xmlns="cc1370c2-8353-4fcd-a320-2b5cbbff6031">20yrs after issuance, Destroy</retention_x0020_schedule>
    <Sub_x0020_Category xmlns="cc1370c2-8353-4fcd-a320-2b5cbbff6031">Pre-Draft</Sub_x0020_Category>
  </documentManagement>
</p:properties>
</file>

<file path=customXml/itemProps1.xml><?xml version="1.0" encoding="utf-8"?>
<ds:datastoreItem xmlns:ds="http://schemas.openxmlformats.org/officeDocument/2006/customXml" ds:itemID="{C569379A-2E07-4023-8052-0578BB1E7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370c2-8353-4fcd-a320-2b5cbbff6031"/>
    <ds:schemaRef ds:uri="f4579c66-ba6e-4d2d-82bf-68d533fae1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F400D5-4464-4828-9DE9-DCDC67B47C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C0F09A-E92F-4D3B-9137-4A7C4870C6B2}">
  <ds:schemaRefs>
    <ds:schemaRef ds:uri="cc1370c2-8353-4fcd-a320-2b5cbbff603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f4579c66-ba6e-4d2d-82bf-68d533fae1d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Graphed Loads- Combined, all</vt:lpstr>
      <vt:lpstr>Graphed Loads- Combined '15-'19</vt:lpstr>
      <vt:lpstr>Combined WWTP</vt:lpstr>
      <vt:lpstr>Combined WWTP Apr - Oct</vt:lpstr>
      <vt:lpstr>Combined WWTP July - Sept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Eleanor Ott</dc:creator>
  <cp:lastModifiedBy>Ferron, Kelly (ECY)</cp:lastModifiedBy>
  <dcterms:created xsi:type="dcterms:W3CDTF">2020-04-30T16:44:20Z</dcterms:created>
  <dcterms:modified xsi:type="dcterms:W3CDTF">2020-08-17T16:50:14Z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0x01010098158D693CA4D14D9B503F50FB412C72</vt:lpwstr>
  </property>
</Properties>
</file>