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stateofwa-my.sharepoint.com/personal/mkey461_ecy_wa_gov/Documents/Desktop/"/>
    </mc:Choice>
  </mc:AlternateContent>
  <xr:revisionPtr revIDLastSave="0" documentId="8_{FC3701F7-6147-49A8-8AD0-4375861823A5}" xr6:coauthVersionLast="47" xr6:coauthVersionMax="47" xr10:uidLastSave="{00000000-0000-0000-0000-000000000000}"/>
  <bookViews>
    <workbookView xWindow="-108" yWindow="-108" windowWidth="23256" windowHeight="12576" tabRatio="923" xr2:uid="{7430B475-F559-4AB3-A2D7-D7D041B9017E}"/>
  </bookViews>
  <sheets>
    <sheet name="Introduction" sheetId="21" r:id="rId1"/>
    <sheet name="Data to suppport project ideas" sheetId="51" r:id="rId2"/>
    <sheet name="Project ideas details" sheetId="48" r:id="rId3"/>
    <sheet name="Project Picker" sheetId="38" r:id="rId4"/>
    <sheet name="#1 Results" sheetId="44" r:id="rId5"/>
    <sheet name="#2 Results" sheetId="45" r:id="rId6"/>
    <sheet name="#3 Results" sheetId="46" r:id="rId7"/>
    <sheet name="#4 Results" sheetId="42" r:id="rId8"/>
    <sheet name="Example Mya Results" sheetId="41" r:id="rId9"/>
    <sheet name="All Scores" sheetId="47" r:id="rId10"/>
    <sheet name="crosswalk" sheetId="15" r:id="rId11"/>
    <sheet name="priority lists" sheetId="1" r:id="rId12"/>
    <sheet name="NextCycle" sheetId="50" r:id="rId13"/>
    <sheet name="WWU" sheetId="34" r:id="rId14"/>
    <sheet name="Evans" sheetId="35" r:id="rId15"/>
    <sheet name="OEEJ screening" sheetId="39" r:id="rId16"/>
  </sheets>
  <externalReferences>
    <externalReference r:id="rId17"/>
  </externalReferences>
  <definedNames>
    <definedName name="_ftn1" localSheetId="10">crosswalk!#REF!</definedName>
    <definedName name="_ftn2" localSheetId="10">crosswalk!#REF!</definedName>
    <definedName name="_ftnref1" localSheetId="10">crosswalk!#REF!</definedName>
    <definedName name="_ftnref2" localSheetId="10">crosswalk!$D$19</definedName>
    <definedName name="GHGBaseline_MTCO2E">'[1]Analysis Results (MTCO2E)'!$D$76:$Q$136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41" l="1"/>
  <c r="D23" i="41"/>
  <c r="D22" i="41"/>
  <c r="D21" i="41"/>
  <c r="D20" i="41"/>
  <c r="D19" i="41"/>
  <c r="D18" i="41"/>
  <c r="D17" i="41"/>
  <c r="D16" i="41"/>
  <c r="E24" i="42"/>
  <c r="E23" i="42"/>
  <c r="E22" i="42"/>
  <c r="E21" i="42"/>
  <c r="E20" i="42"/>
  <c r="E19" i="42"/>
  <c r="E18" i="42"/>
  <c r="E17" i="42"/>
  <c r="E16" i="42"/>
  <c r="D24" i="46"/>
  <c r="D23" i="46"/>
  <c r="D22" i="46"/>
  <c r="D21" i="46"/>
  <c r="D20" i="46"/>
  <c r="D19" i="46"/>
  <c r="D18" i="46"/>
  <c r="D17" i="46"/>
  <c r="D16" i="46"/>
  <c r="F24" i="45"/>
  <c r="F23" i="45"/>
  <c r="F22" i="45"/>
  <c r="F21" i="45"/>
  <c r="F20" i="45"/>
  <c r="F19" i="45"/>
  <c r="F18" i="45"/>
  <c r="F17" i="45"/>
  <c r="F16" i="45"/>
  <c r="K11" i="44"/>
  <c r="D17" i="44"/>
  <c r="D18" i="44"/>
  <c r="D19" i="44"/>
  <c r="D20" i="44"/>
  <c r="D21" i="44"/>
  <c r="D22" i="44"/>
  <c r="D23" i="44"/>
  <c r="D24" i="44"/>
  <c r="D16" i="44"/>
  <c r="I11" i="41"/>
  <c r="I13" i="41" s="1"/>
  <c r="J11" i="41"/>
  <c r="K11" i="41"/>
  <c r="I12" i="41"/>
  <c r="J12" i="41"/>
  <c r="K12" i="41"/>
  <c r="G13" i="42"/>
  <c r="L12" i="42"/>
  <c r="K12" i="42"/>
  <c r="J12" i="42"/>
  <c r="I12" i="42"/>
  <c r="H12" i="42"/>
  <c r="G12" i="42"/>
  <c r="F12" i="42"/>
  <c r="E12" i="42"/>
  <c r="D12" i="42"/>
  <c r="L11" i="42"/>
  <c r="L13" i="42" s="1"/>
  <c r="L1" i="42" s="1"/>
  <c r="K11" i="42"/>
  <c r="K13" i="42" s="1"/>
  <c r="K1" i="42" s="1"/>
  <c r="J11" i="42"/>
  <c r="J13" i="42" s="1"/>
  <c r="J1" i="42" s="1"/>
  <c r="I11" i="42"/>
  <c r="I13" i="42"/>
  <c r="I1" i="42" s="1"/>
  <c r="H11" i="42"/>
  <c r="H13" i="42"/>
  <c r="H1" i="42"/>
  <c r="G11" i="42"/>
  <c r="F11" i="42"/>
  <c r="F13" i="42" s="1"/>
  <c r="F1" i="42" s="1"/>
  <c r="E11" i="42"/>
  <c r="E13" i="42"/>
  <c r="E1" i="42" s="1"/>
  <c r="D11" i="42"/>
  <c r="D13" i="42"/>
  <c r="G1" i="42"/>
  <c r="K13" i="46"/>
  <c r="K1" i="46"/>
  <c r="K12" i="46"/>
  <c r="J12" i="46"/>
  <c r="I12" i="46"/>
  <c r="H12" i="46"/>
  <c r="G12" i="46"/>
  <c r="F12" i="46"/>
  <c r="E12" i="46"/>
  <c r="D12" i="46"/>
  <c r="C12" i="46"/>
  <c r="K11" i="46"/>
  <c r="J11" i="46"/>
  <c r="J13" i="46" s="1"/>
  <c r="J1" i="46" s="1"/>
  <c r="I11" i="46"/>
  <c r="I13" i="46" s="1"/>
  <c r="I1" i="46" s="1"/>
  <c r="H11" i="46"/>
  <c r="H13" i="46"/>
  <c r="H1" i="46" s="1"/>
  <c r="G11" i="46"/>
  <c r="G13" i="46"/>
  <c r="G1" i="46"/>
  <c r="F11" i="46"/>
  <c r="F13" i="46"/>
  <c r="F1" i="46" s="1"/>
  <c r="E11" i="46"/>
  <c r="E13" i="46" s="1"/>
  <c r="E1" i="46" s="1"/>
  <c r="D11" i="46"/>
  <c r="D13" i="46"/>
  <c r="D1" i="46" s="1"/>
  <c r="C11" i="46"/>
  <c r="C13" i="46" s="1"/>
  <c r="K12" i="44"/>
  <c r="J12" i="44"/>
  <c r="I12" i="44"/>
  <c r="H12" i="44"/>
  <c r="G12" i="44"/>
  <c r="F12" i="44"/>
  <c r="E12" i="44"/>
  <c r="D12" i="44"/>
  <c r="C12" i="44"/>
  <c r="J11" i="44"/>
  <c r="I11" i="44"/>
  <c r="H11" i="44"/>
  <c r="G11" i="44"/>
  <c r="F11" i="44"/>
  <c r="E11" i="44"/>
  <c r="D11" i="44"/>
  <c r="C11" i="44"/>
  <c r="M12" i="45"/>
  <c r="L12" i="45"/>
  <c r="K12" i="45"/>
  <c r="J12" i="45"/>
  <c r="I12" i="45"/>
  <c r="H12" i="45"/>
  <c r="G12" i="45"/>
  <c r="F12" i="45"/>
  <c r="E12" i="45"/>
  <c r="M11" i="45"/>
  <c r="M13" i="45" s="1"/>
  <c r="M1" i="45" s="1"/>
  <c r="L11" i="45"/>
  <c r="L13" i="45"/>
  <c r="L1" i="45" s="1"/>
  <c r="K11" i="45"/>
  <c r="K13" i="45"/>
  <c r="K1" i="45"/>
  <c r="J11" i="45"/>
  <c r="J13" i="45"/>
  <c r="J1" i="45" s="1"/>
  <c r="I11" i="45"/>
  <c r="I13" i="45" s="1"/>
  <c r="I1" i="45" s="1"/>
  <c r="H11" i="45"/>
  <c r="H13" i="45"/>
  <c r="H1" i="45" s="1"/>
  <c r="G11" i="45"/>
  <c r="G13" i="45" s="1"/>
  <c r="G1" i="45" s="1"/>
  <c r="F11" i="45"/>
  <c r="F13" i="45" s="1"/>
  <c r="F1" i="45" s="1"/>
  <c r="E11" i="45"/>
  <c r="E13" i="45" s="1"/>
  <c r="C11" i="38"/>
  <c r="D11" i="38"/>
  <c r="E11" i="38"/>
  <c r="F11" i="38"/>
  <c r="G11" i="38"/>
  <c r="H11" i="38"/>
  <c r="I11" i="38"/>
  <c r="J11" i="38"/>
  <c r="K11" i="38"/>
  <c r="K13" i="38" s="1"/>
  <c r="K1" i="38" s="1"/>
  <c r="C12" i="38"/>
  <c r="D12" i="38"/>
  <c r="E12" i="38"/>
  <c r="F12" i="38"/>
  <c r="G12" i="38"/>
  <c r="H12" i="38"/>
  <c r="I12" i="38"/>
  <c r="J12" i="38"/>
  <c r="K12" i="38"/>
  <c r="K13" i="41"/>
  <c r="J13" i="41"/>
  <c r="H3" i="47"/>
  <c r="H4" i="47"/>
  <c r="H5" i="47"/>
  <c r="H6" i="47"/>
  <c r="H7" i="47"/>
  <c r="H8" i="47"/>
  <c r="H2" i="47"/>
  <c r="X3" i="47"/>
  <c r="X4" i="47"/>
  <c r="X5" i="47"/>
  <c r="X6" i="47"/>
  <c r="X7" i="47"/>
  <c r="X8" i="47"/>
  <c r="X2" i="47"/>
  <c r="H12" i="41"/>
  <c r="G12" i="41"/>
  <c r="F12" i="41"/>
  <c r="E12" i="41"/>
  <c r="D12" i="41"/>
  <c r="C12" i="41"/>
  <c r="I1" i="41"/>
  <c r="H11" i="41"/>
  <c r="H1" i="41" s="1"/>
  <c r="G11" i="41"/>
  <c r="G1" i="41" s="1"/>
  <c r="F11" i="41"/>
  <c r="F1" i="41"/>
  <c r="E11" i="41"/>
  <c r="E13" i="41" s="1"/>
  <c r="D11" i="41"/>
  <c r="D13" i="41" s="1"/>
  <c r="C11" i="41"/>
  <c r="C1" i="41" s="1"/>
  <c r="F13" i="41"/>
  <c r="C13" i="38" l="1"/>
  <c r="D24" i="38" s="1"/>
  <c r="C13" i="44"/>
  <c r="D13" i="44"/>
  <c r="D1" i="44" s="1"/>
  <c r="E13" i="44"/>
  <c r="E1" i="44" s="1"/>
  <c r="F13" i="44"/>
  <c r="F1" i="44" s="1"/>
  <c r="G13" i="44"/>
  <c r="G1" i="44" s="1"/>
  <c r="H13" i="44"/>
  <c r="H1" i="44" s="1"/>
  <c r="I13" i="44"/>
  <c r="I1" i="44" s="1"/>
  <c r="J13" i="44"/>
  <c r="J1" i="44" s="1"/>
  <c r="K13" i="44"/>
  <c r="K1" i="44" s="1"/>
  <c r="D13" i="38"/>
  <c r="J13" i="38"/>
  <c r="J1" i="38" s="1"/>
  <c r="I13" i="38"/>
  <c r="I1" i="38" s="1"/>
  <c r="H13" i="38"/>
  <c r="H1" i="38" s="1"/>
  <c r="G13" i="38"/>
  <c r="F13" i="38"/>
  <c r="F1" i="38" s="1"/>
  <c r="E13" i="38"/>
  <c r="E1" i="38" s="1"/>
  <c r="E1" i="45"/>
  <c r="C1" i="46"/>
  <c r="E1" i="41"/>
  <c r="D1" i="42"/>
  <c r="C13" i="41"/>
  <c r="H13" i="41"/>
  <c r="D1" i="41"/>
  <c r="G13" i="41"/>
  <c r="D16" i="38" l="1"/>
  <c r="C1" i="38"/>
  <c r="C1" i="44"/>
  <c r="D1" i="38"/>
  <c r="D21" i="38"/>
  <c r="D19" i="38"/>
  <c r="D18" i="38"/>
  <c r="D20" i="38"/>
  <c r="D17" i="38"/>
  <c r="D23" i="38"/>
  <c r="D22" i="38"/>
  <c r="G1" i="38"/>
</calcChain>
</file>

<file path=xl/sharedStrings.xml><?xml version="1.0" encoding="utf-8"?>
<sst xmlns="http://schemas.openxmlformats.org/spreadsheetml/2006/main" count="646" uniqueCount="360">
  <si>
    <t>Mya Keyzers</t>
  </si>
  <si>
    <t>Project name</t>
  </si>
  <si>
    <t xml:space="preserve">NextCycle WA </t>
  </si>
  <si>
    <r>
      <rPr>
        <b/>
        <sz val="11"/>
        <color theme="1"/>
        <rFont val="Calibri"/>
        <family val="2"/>
        <scheme val="minor"/>
      </rPr>
      <t>RDC grant program</t>
    </r>
    <r>
      <rPr>
        <sz val="11"/>
        <color theme="1"/>
        <rFont val="Calibri"/>
        <family val="2"/>
        <scheme val="minor"/>
      </rPr>
      <t xml:space="preserve"> to support circular economy growth</t>
    </r>
  </si>
  <si>
    <r>
      <t>Ag plastic stakeholder meeting-</t>
    </r>
    <r>
      <rPr>
        <sz val="11"/>
        <color theme="1"/>
        <rFont val="Calibri"/>
        <family val="2"/>
        <scheme val="minor"/>
      </rPr>
      <t>material paper</t>
    </r>
  </si>
  <si>
    <r>
      <t>Database of circular economy players</t>
    </r>
    <r>
      <rPr>
        <sz val="11"/>
        <color theme="1"/>
        <rFont val="Calibri"/>
        <family val="2"/>
        <scheme val="minor"/>
      </rPr>
      <t xml:space="preserve"> in WA and region</t>
    </r>
  </si>
  <si>
    <r>
      <t xml:space="preserve">Textile industry research-Stakeholder meeting- </t>
    </r>
    <r>
      <rPr>
        <sz val="11"/>
        <color theme="1"/>
        <rFont val="Calibri"/>
        <family val="2"/>
        <scheme val="minor"/>
      </rPr>
      <t>material paper</t>
    </r>
  </si>
  <si>
    <r>
      <rPr>
        <b/>
        <sz val="11"/>
        <color rgb="FF000000"/>
        <rFont val="Calibri"/>
        <family val="2"/>
        <scheme val="minor"/>
      </rPr>
      <t>Update and publish the recyclable materials papers</t>
    </r>
    <r>
      <rPr>
        <sz val="11"/>
        <color rgb="FF000000"/>
        <rFont val="Calibri"/>
        <family val="2"/>
        <scheme val="minor"/>
      </rPr>
      <t xml:space="preserve"> – current data, add map</t>
    </r>
  </si>
  <si>
    <t>PreCycle Support</t>
  </si>
  <si>
    <t xml:space="preserve">Contract work for research into C&amp;D waste and recovery </t>
  </si>
  <si>
    <t xml:space="preserve">Contract work for research into textile waste and recovery </t>
  </si>
  <si>
    <t>Project description</t>
  </si>
  <si>
    <t xml:space="preserve">Grant infrastructure set up through Ecology's EAGL program that the RDC can use to award competitive grants. Can accept multiple types of money and can be flexible on how much money to distribute. </t>
  </si>
  <si>
    <t xml:space="preserve">Find and bring together stakeholders from the agricultural sector to discuss the different types of single use plastics (TORO drip tape, Tom C ag film wrap) and how to recover and recycle use MBOLD as example. The end product would be a material paper summarizing what we learned, current available data, and next steps. </t>
  </si>
  <si>
    <t xml:space="preserve">Using material type as the primary key build an excel database that includes all the players in the circular economy. This can include manufactures to reusers. Once the database is built it can be used to make connect people, display information as a map, etc. </t>
  </si>
  <si>
    <t xml:space="preserve">Textiles are a large part of the material stream that no other group in SWM is working on. Several teams from NCWA have been in textiles. It is a material type with lots of diversion potential. We would like to build a stakeholder group and host a meeting to learn more about the potential and barriers to diverting more textiles from the waste stream. The end product would be a material paper summarizing what we learned, current available data, and next steps. </t>
  </si>
  <si>
    <t xml:space="preserve">Using the most current SWM MSW data set available (2021) create a uniform report template to update the original 3 material papers the Center wrote on: paper, glass, and plastic. These would go through the Ecology publication process. </t>
  </si>
  <si>
    <t xml:space="preserve">The PreCycle Innovation Challenge is an annual online pitch competition and training series for innovative startups working to prevent, reduce, or reuse waste in support of a more circular and just WA state. PReCycle is a collaborative program by nonprofit organizations Seattle Good Business Network and Zero Waste Washington. </t>
  </si>
  <si>
    <t xml:space="preserve">Hire a consultant to research those big players in the C&amp;D industry, how much is generated, where it goes, what the opportunities, and barriers are to reduce, and divert more from landfills across the state. </t>
  </si>
  <si>
    <t xml:space="preserve">Hire a consultant to research those big players in the textile industry, how much is generated, where it goes, what the opportunities, and barriers are to reduce, and divert more from landfills across the state. </t>
  </si>
  <si>
    <t>Project status</t>
  </si>
  <si>
    <t>on hold-no funding paused the software build until 2024-2025</t>
  </si>
  <si>
    <t>idea phase</t>
  </si>
  <si>
    <t xml:space="preserve">from the material papers we have a start on paper, glass, and plastic. The SWM programs has other data sets that could be mined. </t>
  </si>
  <si>
    <t xml:space="preserve">Some work that was done for the glass summit can be used but other than that starting from scratch. </t>
  </si>
  <si>
    <t>We are not involved in the planning or execution of the event. We expect there will be another cycle in 2024.</t>
  </si>
  <si>
    <t>Project cost</t>
  </si>
  <si>
    <t>SWM/Ecology covering the cost of the EAGL build - amount for grants to be determined in 2025</t>
  </si>
  <si>
    <t>staff time, would be a virtual meeting</t>
  </si>
  <si>
    <t>staff time, no cost to budget</t>
  </si>
  <si>
    <t>$10,000/year, and we also give our time as mentors and judges. </t>
  </si>
  <si>
    <t xml:space="preserve">estimate $200,000 funding would be required </t>
  </si>
  <si>
    <t>Project timeline</t>
  </si>
  <si>
    <t>ongoing, 1 cohort per year</t>
  </si>
  <si>
    <t>the earliest for the first grant cycle would be Fall of 2025</t>
  </si>
  <si>
    <t>4-6 months</t>
  </si>
  <si>
    <t>6 months per material.</t>
  </si>
  <si>
    <t>NA</t>
  </si>
  <si>
    <t>unknown</t>
  </si>
  <si>
    <t>Supporting links</t>
  </si>
  <si>
    <t>NextCycle Washington</t>
  </si>
  <si>
    <t>https://ecology.wa.gov/About-us/Payments-contracts-grants/Grants-loans</t>
  </si>
  <si>
    <t>MBOLD - Minneapolis Saint Paul Economic Development | Greater MSP</t>
  </si>
  <si>
    <t>Austin's Circular Economy Story • Circular Economy ATX 1.0 • Kumu</t>
  </si>
  <si>
    <t>PreCycle Innovation Challenge (precyclewa.org)</t>
  </si>
  <si>
    <t>HLOOKUP value</t>
  </si>
  <si>
    <t>Criteria on a scale 0-3</t>
  </si>
  <si>
    <t>Economic Impact - Quantitative</t>
  </si>
  <si>
    <r>
      <t>Creates recycled content materials for remanufacturing (</t>
    </r>
    <r>
      <rPr>
        <sz val="11"/>
        <rFont val="Calibri"/>
        <family val="2"/>
        <scheme val="minor"/>
      </rPr>
      <t>LM 3c, h, j, 4, BG A1-5, BM 1-4, 9, ECY 1</t>
    </r>
    <r>
      <rPr>
        <b/>
        <sz val="11"/>
        <rFont val="Calibri"/>
        <family val="2"/>
        <scheme val="minor"/>
      </rPr>
      <t>).</t>
    </r>
  </si>
  <si>
    <r>
      <t>Supports the circular economy by creating jobs, increased taxes, advances technology/automation through building resources like information and data to support businesses or through – grants, private investment, tax incentives, low interest loans (</t>
    </r>
    <r>
      <rPr>
        <sz val="11"/>
        <rFont val="Calibri"/>
        <family val="2"/>
        <scheme val="minor"/>
      </rPr>
      <t>LM 3c, g, h, 4 iv c, d, e, BG 1-4, C 1-5, BM 1-4, 8, 9</t>
    </r>
    <r>
      <rPr>
        <b/>
        <sz val="11"/>
        <rFont val="Calibri"/>
        <family val="2"/>
        <scheme val="minor"/>
      </rPr>
      <t>).</t>
    </r>
  </si>
  <si>
    <r>
      <t>The effort has a positive environmental impact (reduces GHG emission  diverts material from landfill (</t>
    </r>
    <r>
      <rPr>
        <sz val="11"/>
        <color rgb="FF000000"/>
        <rFont val="Calibri"/>
        <family val="2"/>
        <scheme val="minor"/>
      </rPr>
      <t>ECY goal 2, BG 2, BM 10, 11)</t>
    </r>
    <r>
      <rPr>
        <b/>
        <sz val="11"/>
        <color rgb="FF000000"/>
        <rFont val="Calibri"/>
        <family val="2"/>
        <scheme val="minor"/>
      </rPr>
      <t>).</t>
    </r>
  </si>
  <si>
    <t>Relationship building, stakeholder engagement, outreach - Qualitative</t>
  </si>
  <si>
    <r>
      <t>Has an equity focus (</t>
    </r>
    <r>
      <rPr>
        <sz val="11"/>
        <color theme="1"/>
        <rFont val="Calibri"/>
        <family val="2"/>
        <scheme val="minor"/>
      </rPr>
      <t>BG 2, ECY goal 1</t>
    </r>
    <r>
      <rPr>
        <b/>
        <sz val="11"/>
        <color theme="1"/>
        <rFont val="Calibri"/>
        <family val="2"/>
        <scheme val="minor"/>
      </rPr>
      <t>).</t>
    </r>
  </si>
  <si>
    <r>
      <t>Increases knowledge/data of markets for recruitment. Provides information, research results, or data  Support, promote, and identify research and development to stimulate new technologies and products (</t>
    </r>
    <r>
      <rPr>
        <sz val="11"/>
        <color rgb="FF000000"/>
        <rFont val="Calibri"/>
        <family val="2"/>
        <scheme val="minor"/>
      </rPr>
      <t>LM 3c, d, e, f, 4aii, iii, iv, b, c, e, f, BG 1 e, f, 5, 6</t>
    </r>
    <r>
      <rPr>
        <b/>
        <sz val="11"/>
        <color rgb="FF000000"/>
        <rFont val="Calibri"/>
        <family val="2"/>
        <scheme val="minor"/>
      </rPr>
      <t>).</t>
    </r>
  </si>
  <si>
    <r>
      <t>Develops partnerships or increases communication to assist and improve market development (</t>
    </r>
    <r>
      <rPr>
        <sz val="11"/>
        <color theme="1"/>
        <rFont val="Calibri"/>
        <family val="2"/>
        <scheme val="minor"/>
      </rPr>
      <t>LM 3c, d, e, i, j, 4a, b, c, BG 1e, 3, 7</t>
    </r>
    <r>
      <rPr>
        <b/>
        <sz val="11"/>
        <color theme="1"/>
        <rFont val="Calibri"/>
        <family val="2"/>
        <scheme val="minor"/>
      </rPr>
      <t>)</t>
    </r>
  </si>
  <si>
    <t>Quantitative sub score</t>
  </si>
  <si>
    <t>Qualitative sub score</t>
  </si>
  <si>
    <t>Combined score</t>
  </si>
  <si>
    <t>legend of criteria</t>
  </si>
  <si>
    <t>High to low results</t>
  </si>
  <si>
    <t>Ranking results</t>
  </si>
  <si>
    <t xml:space="preserve">Fill in corresponding project title. </t>
  </si>
  <si>
    <t>LM=legislative mandate</t>
  </si>
  <si>
    <t>BG=original board goals</t>
  </si>
  <si>
    <t>BM=original board metrics</t>
  </si>
  <si>
    <t xml:space="preserve">ECY= agency goals </t>
  </si>
  <si>
    <t>Drop Down criteria list</t>
  </si>
  <si>
    <r>
      <rPr>
        <b/>
        <sz val="14"/>
        <color theme="1"/>
        <rFont val="Calibri"/>
        <family val="2"/>
        <scheme val="minor"/>
      </rPr>
      <t>RDC grant program</t>
    </r>
    <r>
      <rPr>
        <sz val="14"/>
        <color theme="1"/>
        <rFont val="Calibri"/>
        <family val="2"/>
        <scheme val="minor"/>
      </rPr>
      <t xml:space="preserve"> to support circular economy growth</t>
    </r>
  </si>
  <si>
    <r>
      <t>Ag plastic stakeholder meeting-</t>
    </r>
    <r>
      <rPr>
        <sz val="14"/>
        <color theme="1"/>
        <rFont val="Calibri"/>
        <family val="2"/>
        <scheme val="minor"/>
      </rPr>
      <t>material paper</t>
    </r>
  </si>
  <si>
    <r>
      <t>Database of circular economy players</t>
    </r>
    <r>
      <rPr>
        <sz val="14"/>
        <color theme="1"/>
        <rFont val="Calibri"/>
        <family val="2"/>
        <scheme val="minor"/>
      </rPr>
      <t xml:space="preserve"> in WA and region</t>
    </r>
  </si>
  <si>
    <r>
      <t xml:space="preserve">Textile industry research-Stakeholder meeting- </t>
    </r>
    <r>
      <rPr>
        <sz val="14"/>
        <color theme="1"/>
        <rFont val="Calibri"/>
        <family val="2"/>
        <scheme val="minor"/>
      </rPr>
      <t>material paper</t>
    </r>
  </si>
  <si>
    <r>
      <rPr>
        <b/>
        <sz val="14"/>
        <color rgb="FF000000"/>
        <rFont val="Calibri"/>
        <family val="2"/>
        <scheme val="minor"/>
      </rPr>
      <t>Update and publish the recyclable materials papers</t>
    </r>
    <r>
      <rPr>
        <sz val="14"/>
        <color rgb="FF000000"/>
        <rFont val="Calibri"/>
        <family val="2"/>
        <scheme val="minor"/>
      </rPr>
      <t xml:space="preserve"> – current data, add map</t>
    </r>
  </si>
  <si>
    <t>Qualititative sub score</t>
  </si>
  <si>
    <t>legend of critieria</t>
  </si>
  <si>
    <t>Project name- manual fill</t>
  </si>
  <si>
    <t>LM=legistlative mandate</t>
  </si>
  <si>
    <t xml:space="preserve">Ecy= agency goals </t>
  </si>
  <si>
    <t>RDC grant program</t>
  </si>
  <si>
    <t>Textile industry research-Stakeholder meeting- material paper</t>
  </si>
  <si>
    <r>
      <rPr>
        <b/>
        <sz val="11"/>
        <color rgb="FF000000"/>
        <rFont val="Calibri"/>
        <family val="2"/>
        <scheme val="minor"/>
      </rPr>
      <t>Update and publish the recyclable materials papers</t>
    </r>
    <r>
      <rPr>
        <sz val="11"/>
        <color rgb="FF000000"/>
        <rFont val="Calibri"/>
        <family val="2"/>
        <scheme val="minor"/>
      </rPr>
      <t xml:space="preserve"> </t>
    </r>
  </si>
  <si>
    <t>Projects</t>
  </si>
  <si>
    <t>Kara</t>
  </si>
  <si>
    <t>Mya</t>
  </si>
  <si>
    <t>Tina</t>
  </si>
  <si>
    <t>Caleb</t>
  </si>
  <si>
    <t>Chery</t>
  </si>
  <si>
    <t>Dan</t>
  </si>
  <si>
    <t>Averaged Results</t>
  </si>
  <si>
    <t>Ranking - highest to lowest</t>
  </si>
  <si>
    <t>Kara Scores</t>
  </si>
  <si>
    <t>Mya Scores</t>
  </si>
  <si>
    <t>Ag plastic stakeholder meeting-material paper</t>
  </si>
  <si>
    <t>RDC grant program to support circular economy growth</t>
  </si>
  <si>
    <t xml:space="preserve">Update and publish the recyclable materials papers </t>
  </si>
  <si>
    <t>Database of circular economy players in WA and region</t>
  </si>
  <si>
    <t>Update and publish the recyclable materials papers – current data, add map</t>
  </si>
  <si>
    <t>Crosswalk of CENTER WORK PLAN activities with Statute direction, Board Goals and Board Metrics.</t>
  </si>
  <si>
    <t>STATUTE</t>
  </si>
  <si>
    <t>GOALS</t>
  </si>
  <si>
    <t>METRICS</t>
  </si>
  <si>
    <t>WORK PLAN</t>
  </si>
  <si>
    <r>
      <t>A - Develop effective partnerships:</t>
    </r>
    <r>
      <rPr>
        <sz val="11"/>
        <color theme="1"/>
        <rFont val="Calibri"/>
        <family val="2"/>
        <scheme val="minor"/>
      </rPr>
      <t xml:space="preserve"> Center staff will reach out to our partners to develop relationships and partnerships: </t>
    </r>
  </si>
  <si>
    <t>3c, 3j,3e, 3i,3j,4b</t>
  </si>
  <si>
    <t>G1,G4</t>
  </si>
  <si>
    <t>M7</t>
  </si>
  <si>
    <r>
      <t>1.</t>
    </r>
    <r>
      <rPr>
        <sz val="11"/>
        <color theme="1"/>
        <rFont val="Times New Roman"/>
        <family val="1"/>
      </rPr>
      <t xml:space="preserve">       </t>
    </r>
    <r>
      <rPr>
        <u/>
        <sz val="11"/>
        <color theme="1"/>
        <rFont val="Calibri"/>
        <family val="2"/>
        <scheme val="minor"/>
      </rPr>
      <t>Conduct outreach</t>
    </r>
    <r>
      <rPr>
        <sz val="11"/>
        <color theme="1"/>
        <rFont val="Calibri"/>
        <family val="2"/>
        <scheme val="minor"/>
      </rPr>
      <t xml:space="preserve"> to the recycling and market development community, including: material recovery facility operators; public and private sector recycling and solid waste industries; packaging and product manufacturers and retailers and their associations; local and tribal governments; local economic development agencies; environmental organizations and associations; colleges and universities; and state agencies. Conduct outreach through phone calls, conference calls, or other personal connections to share information related to recycling and market development.  </t>
    </r>
  </si>
  <si>
    <t>3e,3i</t>
  </si>
  <si>
    <t>G1</t>
  </si>
  <si>
    <r>
      <t>2.        </t>
    </r>
    <r>
      <rPr>
        <u/>
        <sz val="11"/>
        <color theme="1"/>
        <rFont val="Calibri"/>
        <family val="2"/>
        <scheme val="minor"/>
      </rPr>
      <t>Engage with other recycling councils</t>
    </r>
    <r>
      <rPr>
        <sz val="11"/>
        <color theme="1"/>
        <rFont val="Calibri"/>
        <family val="2"/>
        <scheme val="minor"/>
      </rPr>
      <t xml:space="preserve"> and coalitions to identify work that the Center could conduct to assist and improve collection, processing and market development in Washington or the Pacific Northwest. </t>
    </r>
  </si>
  <si>
    <t>3e,3i,3j</t>
  </si>
  <si>
    <t>G1,G7</t>
  </si>
  <si>
    <r>
      <t>3.</t>
    </r>
    <r>
      <rPr>
        <sz val="11"/>
        <color theme="1"/>
        <rFont val="Times New Roman"/>
        <family val="1"/>
      </rPr>
      <t xml:space="preserve">       </t>
    </r>
    <r>
      <rPr>
        <u/>
        <sz val="11"/>
        <color theme="1"/>
        <rFont val="Calibri"/>
        <family val="2"/>
        <scheme val="minor"/>
      </rPr>
      <t>Communicate with other jurisdictions</t>
    </r>
    <r>
      <rPr>
        <sz val="11"/>
        <color theme="1"/>
        <rFont val="Calibri"/>
        <family val="2"/>
        <scheme val="minor"/>
      </rPr>
      <t xml:space="preserve"> - Oregon Department of Environmental Quality, CalRecycle and British Columbia Ministry of Environment staff to identify and potentially act on opportunities for regional collaboration on recycling market efforts, economic development and green jobs.</t>
    </r>
  </si>
  <si>
    <r>
      <t>4.</t>
    </r>
    <r>
      <rPr>
        <sz val="11"/>
        <color theme="1"/>
        <rFont val="Times New Roman"/>
        <family val="1"/>
      </rPr>
      <t xml:space="preserve">       </t>
    </r>
    <r>
      <rPr>
        <u/>
        <sz val="11"/>
        <color theme="1"/>
        <rFont val="Calibri"/>
        <family val="2"/>
        <scheme val="minor"/>
      </rPr>
      <t>R</t>
    </r>
    <r>
      <rPr>
        <u/>
        <sz val="11"/>
        <color rgb="FF000000"/>
        <rFont val="Calibri"/>
        <family val="2"/>
        <scheme val="minor"/>
      </rPr>
      <t>each out to national entities</t>
    </r>
    <r>
      <rPr>
        <sz val="11"/>
        <color rgb="FF000000"/>
        <rFont val="Calibri"/>
        <family val="2"/>
        <scheme val="minor"/>
      </rPr>
      <t xml:space="preserve"> involved in recycling (for example, the Ocean Conservancy, The Recycling Partnership, and Ellen MacArthur Foundation) as well as regional universities, laboratories, manufacturers and their associations, advocacy organizations, and other governments to collaborate on research and development of recycling related activities. </t>
    </r>
  </si>
  <si>
    <t>3c,3d,3e, 3i,3j,4a,4c</t>
  </si>
  <si>
    <t>G3</t>
  </si>
  <si>
    <t>M9</t>
  </si>
  <si>
    <r>
      <t>5.</t>
    </r>
    <r>
      <rPr>
        <sz val="11"/>
        <color theme="1"/>
        <rFont val="Times New Roman"/>
        <family val="1"/>
      </rPr>
      <t xml:space="preserve">       </t>
    </r>
    <r>
      <rPr>
        <u/>
        <sz val="11"/>
        <color theme="1"/>
        <rFont val="Calibri"/>
        <family val="2"/>
        <scheme val="minor"/>
      </rPr>
      <t>Establish a technology partnership</t>
    </r>
    <r>
      <rPr>
        <sz val="11"/>
        <color theme="1"/>
        <rFont val="Calibri"/>
        <family val="2"/>
        <scheme val="minor"/>
      </rPr>
      <t xml:space="preserve"> in Washington and across the west coast within academia, research institutions, government, and industry. This partnership will provide a platform for technology discussions to improve or create new recycling feedstocks and end-markets, based on strategic goals and research results. Use this partnership  to review, evaluate and understand techonological changes in the recycling industry.  Use this partnership to collect information and provide insight about current technology and innovative businesses and proposals for improvements to product or packaging redesign, collection, sortation, reprocessing, and end-use markets. The Center will directly engage technology companies processing recyclable material into new feedstocks and products.</t>
    </r>
  </si>
  <si>
    <r>
      <t>B - Research Solutions</t>
    </r>
    <r>
      <rPr>
        <sz val="11"/>
        <color theme="1"/>
        <rFont val="Calibri"/>
        <family val="2"/>
        <scheme val="minor"/>
      </rPr>
      <t xml:space="preserve">: Center staff will work to analyze data and conduct research into infrastructure, policy and economic solutions. These efforts could be conducted by agency staff, under contract, or in collaboration with partners: </t>
    </r>
  </si>
  <si>
    <t>3d,3e,3f, 4e,4f</t>
  </si>
  <si>
    <t>G2,G5,G6</t>
  </si>
  <si>
    <t>M5</t>
  </si>
  <si>
    <r>
      <t>1.</t>
    </r>
    <r>
      <rPr>
        <sz val="11"/>
        <rFont val="Times New Roman"/>
        <family val="1"/>
      </rPr>
      <t xml:space="preserve">       </t>
    </r>
    <r>
      <rPr>
        <u/>
        <sz val="11"/>
        <rFont val="Calibri"/>
        <family val="2"/>
        <scheme val="minor"/>
      </rPr>
      <t>Market analysis</t>
    </r>
    <r>
      <rPr>
        <sz val="11"/>
        <rFont val="Calibri"/>
        <family val="2"/>
        <scheme val="minor"/>
      </rPr>
      <t xml:space="preserve"> of waste stream supply chain and incentives, including policy changes to facilitate the retention, expansion, and attraction of recycling businesses, innovative technology businesses, in addition to assistance for waste reduction innovations for businesses. Undertake studies on the unmet capital and other needs of reprocessing and manufacturing firms using recycled materials, such as financing and incentive programs.</t>
    </r>
  </si>
  <si>
    <t>3d,3e,3f,3j</t>
  </si>
  <si>
    <t>G6</t>
  </si>
  <si>
    <t>M8,M10</t>
  </si>
  <si>
    <r>
      <t>2.</t>
    </r>
    <r>
      <rPr>
        <sz val="11"/>
        <color theme="1"/>
        <rFont val="Times New Roman"/>
        <family val="1"/>
      </rPr>
      <t xml:space="preserve">       </t>
    </r>
    <r>
      <rPr>
        <u/>
        <sz val="11"/>
        <color theme="1"/>
        <rFont val="Calibri"/>
        <family val="2"/>
        <scheme val="minor"/>
      </rPr>
      <t xml:space="preserve">Data analysis </t>
    </r>
    <r>
      <rPr>
        <sz val="11"/>
        <color theme="1"/>
        <rFont val="Calibri"/>
        <family val="2"/>
        <scheme val="minor"/>
      </rPr>
      <t>will evaluate existing solid waste data and research supply chain data to identify the volume or weight and movement of recyclable materials (curbside, industrial, commercial, institutional) to processing operations and domestic or international end markets.</t>
    </r>
  </si>
  <si>
    <t>3e,3f,3j,4c</t>
  </si>
  <si>
    <t>G2,G3</t>
  </si>
  <si>
    <r>
      <t>3.</t>
    </r>
    <r>
      <rPr>
        <sz val="11"/>
        <color theme="1"/>
        <rFont val="Times New Roman"/>
        <family val="1"/>
      </rPr>
      <t xml:space="preserve">       </t>
    </r>
    <r>
      <rPr>
        <u/>
        <sz val="11"/>
        <color theme="1"/>
        <rFont val="Calibri"/>
        <family val="2"/>
        <scheme val="minor"/>
      </rPr>
      <t>Infrastructure analysis</t>
    </r>
    <r>
      <rPr>
        <sz val="11"/>
        <color theme="1"/>
        <rFont val="Calibri"/>
        <family val="2"/>
        <scheme val="minor"/>
      </rPr>
      <t xml:space="preserve"> for recycling in Washington and the northwest region. The analysis (strengths, weaknesses, opportunities, and threats (SWOT) or gap analysis) will identify needs for material recovery facilities, how to improve collection and sortation, which materials are most difficult to recover, and where are end markets lacking. Identify barriers and opportunities to maximize the collection and processing of materials in the current system, based on strategic goals and research results</t>
    </r>
  </si>
  <si>
    <t>3b,3e,3f</t>
  </si>
  <si>
    <t>G2,G5</t>
  </si>
  <si>
    <r>
      <t>4.</t>
    </r>
    <r>
      <rPr>
        <sz val="11"/>
        <color theme="1"/>
        <rFont val="Times New Roman"/>
        <family val="1"/>
      </rPr>
      <t xml:space="preserve">       </t>
    </r>
    <r>
      <rPr>
        <u/>
        <sz val="11"/>
        <color theme="1"/>
        <rFont val="Calibri"/>
        <family val="2"/>
        <scheme val="minor"/>
      </rPr>
      <t>Policy analysis</t>
    </r>
    <r>
      <rPr>
        <sz val="11"/>
        <color theme="1"/>
        <rFont val="Calibri"/>
        <family val="2"/>
        <scheme val="minor"/>
      </rPr>
      <t xml:space="preserve"> of existing and innovative regulatory options that expand and sustain environmentally and socially just reuse and recycling markets, improve processing and remanufacture capabilities, encourage business development, and provide for local green jobs.  The analysis would include evaluation of social and economic drivers and the resulting impacts. Include research on policies used in other jurisdictions (for example, the Netherlands, Wales, Germany) and an evaluation of their impact on our current system, including cost/benefits, to identify impacts on local and regional recycling markets. Analysis should include potential cost/benefits to consumers.</t>
    </r>
  </si>
  <si>
    <t>3e,3f</t>
  </si>
  <si>
    <t>G1,G2</t>
  </si>
  <si>
    <r>
      <t>5.</t>
    </r>
    <r>
      <rPr>
        <sz val="11"/>
        <color theme="1"/>
        <rFont val="Times New Roman"/>
        <family val="1"/>
      </rPr>
      <t xml:space="preserve">       </t>
    </r>
    <r>
      <rPr>
        <u/>
        <sz val="11"/>
        <color theme="1"/>
        <rFont val="Calibri"/>
        <family val="2"/>
        <scheme val="minor"/>
      </rPr>
      <t>Other analysis</t>
    </r>
    <r>
      <rPr>
        <sz val="11"/>
        <color theme="1"/>
        <rFont val="Calibri"/>
        <family val="2"/>
        <scheme val="minor"/>
      </rPr>
      <t xml:space="preserve"> to understand trends and demographics that impact recycling, for example immigration impacts, housing statistics, equity and social justice issues.</t>
    </r>
  </si>
  <si>
    <r>
      <t xml:space="preserve">C – Advance technology – </t>
    </r>
    <r>
      <rPr>
        <sz val="11"/>
        <color theme="1"/>
        <rFont val="Calibri"/>
        <family val="2"/>
        <scheme val="minor"/>
      </rPr>
      <t>Center staff will support business development and expansion in the state and region. In partnership with industry and others, work on work to analyze data and conduct research into infrastructure, policy and economic solutions. These efforts could be conducted by agency staff, under contract, or in collaboration with partners.</t>
    </r>
  </si>
  <si>
    <t>3e,3h,4a</t>
  </si>
  <si>
    <t>G2</t>
  </si>
  <si>
    <t>M1,2,3,4</t>
  </si>
  <si>
    <r>
      <t>1.</t>
    </r>
    <r>
      <rPr>
        <sz val="11"/>
        <color theme="1"/>
        <rFont val="Times New Roman"/>
        <family val="1"/>
      </rPr>
      <t xml:space="preserve">       </t>
    </r>
    <r>
      <rPr>
        <u/>
        <sz val="11"/>
        <color theme="1"/>
        <rFont val="Calibri"/>
        <family val="2"/>
        <scheme val="minor"/>
      </rPr>
      <t>Provide business assistance</t>
    </r>
    <r>
      <rPr>
        <b/>
        <sz val="11"/>
        <color theme="1"/>
        <rFont val="Calibri"/>
        <family val="2"/>
        <scheme val="minor"/>
      </rPr>
      <t xml:space="preserve"> </t>
    </r>
    <r>
      <rPr>
        <sz val="11"/>
        <color theme="1"/>
        <rFont val="Calibri"/>
        <family val="2"/>
        <scheme val="minor"/>
      </rPr>
      <t xml:space="preserve">– Upon request, provide business assistance to existing, new, and expanding businesses involved in recycling and use of recovered materials. Share recycling data and assist with regulatory compliance to interested businesses looking to expand into Washington State. </t>
    </r>
  </si>
  <si>
    <t>3c,3e,3h,3j, 4a,4b,4c,4d</t>
  </si>
  <si>
    <t>G4</t>
  </si>
  <si>
    <r>
      <t>2.</t>
    </r>
    <r>
      <rPr>
        <sz val="11"/>
        <color theme="1"/>
        <rFont val="Times New Roman"/>
        <family val="1"/>
      </rPr>
      <t xml:space="preserve">       </t>
    </r>
    <r>
      <rPr>
        <u/>
        <sz val="11"/>
        <color theme="1"/>
        <rFont val="Calibri"/>
        <family val="2"/>
        <scheme val="minor"/>
      </rPr>
      <t>Actively promote manufacturing</t>
    </r>
    <r>
      <rPr>
        <sz val="11"/>
        <color theme="1"/>
        <rFont val="Calibri"/>
        <family val="2"/>
        <scheme val="minor"/>
      </rPr>
      <t xml:space="preserve"> with recyclable materials to existing, new, and expanding businesses, based on strategic goals and research results. Share recycling data and assist with regulatory compliance to interested businesses looking to expand into Washington State. Examples of promotional efforts include: recycled content (partner with the Association of Plastic Recyclers Demand Champions effort), reusables, buy recycled, material marketplaces (partner with the Sustainable Business Council).</t>
    </r>
  </si>
  <si>
    <t>3d,3e,3g,3j</t>
  </si>
  <si>
    <r>
      <t xml:space="preserve">3.         </t>
    </r>
    <r>
      <rPr>
        <u/>
        <sz val="11"/>
        <color theme="1"/>
        <rFont val="Calibri"/>
        <family val="2"/>
        <scheme val="minor"/>
      </rPr>
      <t>Advocate for infrastructure investment</t>
    </r>
    <r>
      <rPr>
        <sz val="11"/>
        <color theme="1"/>
        <rFont val="Calibri"/>
        <family val="2"/>
        <scheme val="minor"/>
      </rPr>
      <t>. Identify and evaluate funding opportunities available for recycling infrastructure changes.  Advocate for investment in recycling (collection, sortation, processing, and end use) in existing programs that support infrastructure[2]. This effort will assist with improving and expanding collection and processing infrastructure and establishing sustainable markets for recovered materials. The Center will coordinate with the Washington Economic Development Association and economic development boards in Washington.</t>
    </r>
  </si>
  <si>
    <t>3e,3g,3h,4e</t>
  </si>
  <si>
    <r>
      <t>4.</t>
    </r>
    <r>
      <rPr>
        <sz val="11"/>
        <color theme="1"/>
        <rFont val="Times New Roman"/>
        <family val="1"/>
      </rPr>
      <t xml:space="preserve">       </t>
    </r>
    <r>
      <rPr>
        <u/>
        <sz val="11"/>
        <color theme="1"/>
        <rFont val="Calibri"/>
        <family val="2"/>
        <scheme val="minor"/>
      </rPr>
      <t>Identify funding opportunities</t>
    </r>
    <r>
      <rPr>
        <sz val="11"/>
        <color theme="1"/>
        <rFont val="Calibri"/>
        <family val="2"/>
        <scheme val="minor"/>
      </rPr>
      <t xml:space="preserve"> that could support recycling, financing technology or pilot efforts, and business incentive options.</t>
    </r>
    <r>
      <rPr>
        <b/>
        <sz val="11"/>
        <color theme="1"/>
        <rFont val="Calibri"/>
        <family val="2"/>
        <scheme val="minor"/>
      </rPr>
      <t xml:space="preserve"> </t>
    </r>
  </si>
  <si>
    <t>3c,3d,3e, 3g,3h,3j,4c</t>
  </si>
  <si>
    <t>G7</t>
  </si>
  <si>
    <t>M6,M11</t>
  </si>
  <si>
    <r>
      <t>5.</t>
    </r>
    <r>
      <rPr>
        <sz val="11"/>
        <color theme="1"/>
        <rFont val="Times New Roman"/>
        <family val="1"/>
      </rPr>
      <t xml:space="preserve">       </t>
    </r>
    <r>
      <rPr>
        <u/>
        <sz val="11"/>
        <color theme="1"/>
        <rFont val="Calibri"/>
        <family val="2"/>
        <scheme val="minor"/>
      </rPr>
      <t>Partner on pilot projects</t>
    </r>
    <r>
      <rPr>
        <b/>
        <sz val="11"/>
        <color theme="1"/>
        <rFont val="Calibri"/>
        <family val="2"/>
        <scheme val="minor"/>
      </rPr>
      <t xml:space="preserve"> - </t>
    </r>
    <r>
      <rPr>
        <sz val="11"/>
        <color theme="1"/>
        <rFont val="Calibri"/>
        <family val="2"/>
        <scheme val="minor"/>
      </rPr>
      <t>In partnership with industry, product and packaging producers, and other regional partners, like material recovery facilities or research institutions, establish and support pilot projects. For example, test packaging design changes for improved recyclability, test improved sortation technology, or develop a circular economy model for specific material, showing all stages of the supply chain.</t>
    </r>
  </si>
  <si>
    <r>
      <t>1.       D</t>
    </r>
    <r>
      <rPr>
        <b/>
        <sz val="11"/>
        <color theme="1"/>
        <rFont val="Calibri"/>
        <family val="2"/>
        <scheme val="minor"/>
      </rPr>
      <t>evelop local and regional markets and processing for Washington’s recyclable products and materials</t>
    </r>
    <r>
      <rPr>
        <sz val="11"/>
        <color theme="1"/>
        <rFont val="Calibri"/>
        <family val="2"/>
        <scheme val="minor"/>
      </rPr>
      <t xml:space="preserve"> to be transformed or remanufactured into usable or marketable products for use other than landfill disposal or incineration. This work will:</t>
    </r>
  </si>
  <si>
    <r>
      <t>a.</t>
    </r>
    <r>
      <rPr>
        <sz val="11"/>
        <color theme="1"/>
        <rFont val="Times New Roman"/>
        <family val="1"/>
      </rPr>
      <t xml:space="preserve">       </t>
    </r>
    <r>
      <rPr>
        <sz val="11"/>
        <color theme="1"/>
        <rFont val="Calibri"/>
        <family val="2"/>
        <scheme val="minor"/>
      </rPr>
      <t>Encourage waste prevention and emphasize reuse before materials enter the waste stream; and</t>
    </r>
  </si>
  <si>
    <r>
      <t>b.</t>
    </r>
    <r>
      <rPr>
        <sz val="11"/>
        <color theme="1"/>
        <rFont val="Times New Roman"/>
        <family val="1"/>
      </rPr>
      <t xml:space="preserve">       </t>
    </r>
    <r>
      <rPr>
        <sz val="11"/>
        <color theme="1"/>
        <rFont val="Calibri"/>
        <family val="2"/>
        <scheme val="minor"/>
      </rPr>
      <t>Initially focus on traditional recyclables, like mixed waste paper and plastics, with potential for use as industrial or commercial feedstocks; and phase into other materials that comprise a significant percentage of the waste stream; and</t>
    </r>
  </si>
  <si>
    <t>c.          Ensure materials are marketable by looking upstream (product design for recyclability and reduced toxic content), midstream (reduced contamination of recyclable materials[2]), and downstream (processing that enables responsible recycling); and</t>
  </si>
  <si>
    <r>
      <t>d.</t>
    </r>
    <r>
      <rPr>
        <sz val="11"/>
        <color theme="1"/>
        <rFont val="Times New Roman"/>
        <family val="1"/>
      </rPr>
      <t xml:space="preserve">       </t>
    </r>
    <r>
      <rPr>
        <sz val="11"/>
        <color theme="1"/>
        <rFont val="Calibri"/>
        <family val="2"/>
        <scheme val="minor"/>
      </rPr>
      <t>Ensure/Encourage that products marketed in Washington incorporate post-consumer recycled content; and</t>
    </r>
  </si>
  <si>
    <r>
      <t>e.</t>
    </r>
    <r>
      <rPr>
        <sz val="11"/>
        <color theme="1"/>
        <rFont val="Times New Roman"/>
        <family val="1"/>
      </rPr>
      <t xml:space="preserve">       </t>
    </r>
    <r>
      <rPr>
        <sz val="11"/>
        <color theme="1"/>
        <rFont val="Calibri"/>
        <family val="2"/>
        <scheme val="minor"/>
      </rPr>
      <t>Facilitate connections and exchange of information across all sectors of the circular economy - including research, innovation, and policy; and</t>
    </r>
  </si>
  <si>
    <r>
      <t>f.</t>
    </r>
    <r>
      <rPr>
        <sz val="11"/>
        <color theme="1"/>
        <rFont val="Times New Roman"/>
        <family val="1"/>
      </rPr>
      <t xml:space="preserve">        </t>
    </r>
    <r>
      <rPr>
        <sz val="11"/>
        <color theme="1"/>
        <rFont val="Calibri"/>
        <family val="2"/>
        <scheme val="minor"/>
      </rPr>
      <t>Increase awareness of recycling’s impact and a resulting thriving circular economy.</t>
    </r>
  </si>
  <si>
    <r>
      <t>2.</t>
    </r>
    <r>
      <rPr>
        <sz val="11"/>
        <color theme="1"/>
        <rFont val="Times New Roman"/>
        <family val="1"/>
      </rPr>
      <t xml:space="preserve">       </t>
    </r>
    <r>
      <rPr>
        <b/>
        <sz val="11"/>
        <color theme="1"/>
        <rFont val="Calibri"/>
        <family val="2"/>
        <scheme val="minor"/>
      </rPr>
      <t>Support equitable economic growth</t>
    </r>
    <r>
      <rPr>
        <sz val="11"/>
        <color theme="1"/>
        <rFont val="Calibri"/>
        <family val="2"/>
        <scheme val="minor"/>
      </rPr>
      <t xml:space="preserve"> by attracting outside funding and analyzing, attracting, and supporting existing and new Washington-based businesses that enable reuse of products, packaging and other materials before they enter the waste stream, process recyclable waste materials into valuable commodities and products, use recycled content, and create local jobs, while ensuring that a social justice lens and a triple bottom line approach is applied throughout.</t>
    </r>
  </si>
  <si>
    <r>
      <t>3.</t>
    </r>
    <r>
      <rPr>
        <sz val="11"/>
        <color theme="1"/>
        <rFont val="Times New Roman"/>
        <family val="1"/>
      </rPr>
      <t xml:space="preserve">       </t>
    </r>
    <r>
      <rPr>
        <b/>
        <sz val="11"/>
        <color theme="1"/>
        <rFont val="Calibri"/>
        <family val="2"/>
        <scheme val="minor"/>
      </rPr>
      <t>Assess and adapt innovative technologies,</t>
    </r>
    <r>
      <rPr>
        <sz val="11"/>
        <color theme="1"/>
        <rFont val="Calibri"/>
        <family val="2"/>
        <scheme val="minor"/>
      </rPr>
      <t xml:space="preserve"> such as new Material Recovery Facility (MRF) technologies, sorting processes, or new ways of addressing mixed plastics, and </t>
    </r>
    <r>
      <rPr>
        <b/>
        <sz val="11"/>
        <color theme="1"/>
        <rFont val="Calibri"/>
        <family val="2"/>
        <scheme val="minor"/>
      </rPr>
      <t>promote</t>
    </r>
    <r>
      <rPr>
        <sz val="11"/>
        <color theme="1"/>
        <rFont val="Calibri"/>
        <family val="2"/>
        <scheme val="minor"/>
      </rPr>
      <t xml:space="preserve"> those that meet criteria acceptable to the board, including pilot-scale efforts.</t>
    </r>
  </si>
  <si>
    <r>
      <t>4.</t>
    </r>
    <r>
      <rPr>
        <sz val="11"/>
        <color theme="1"/>
        <rFont val="Times New Roman"/>
        <family val="1"/>
      </rPr>
      <t xml:space="preserve">       </t>
    </r>
    <r>
      <rPr>
        <b/>
        <sz val="11"/>
        <color theme="1"/>
        <rFont val="Calibri"/>
        <family val="2"/>
        <scheme val="minor"/>
      </rPr>
      <t xml:space="preserve">Collaborate </t>
    </r>
    <r>
      <rPr>
        <sz val="11"/>
        <color theme="1"/>
        <rFont val="Calibri"/>
        <family val="2"/>
        <scheme val="minor"/>
      </rPr>
      <t xml:space="preserve">with manufacturers and producers of packaging and other potentially reusable or recyclable materials to </t>
    </r>
    <r>
      <rPr>
        <b/>
        <sz val="11"/>
        <color theme="1"/>
        <rFont val="Calibri"/>
        <family val="2"/>
        <scheme val="minor"/>
      </rPr>
      <t>increase the ability of their packaging and products to be reduced, reused</t>
    </r>
    <r>
      <rPr>
        <sz val="11"/>
        <color theme="1"/>
        <rFont val="Calibri"/>
        <family val="2"/>
        <scheme val="minor"/>
      </rPr>
      <t xml:space="preserve"> or </t>
    </r>
    <r>
      <rPr>
        <b/>
        <sz val="11"/>
        <color theme="1"/>
        <rFont val="Calibri"/>
        <family val="2"/>
        <scheme val="minor"/>
      </rPr>
      <t>recyclable</t>
    </r>
    <r>
      <rPr>
        <sz val="11"/>
        <color theme="1"/>
        <rFont val="Calibri"/>
        <family val="2"/>
        <scheme val="minor"/>
      </rPr>
      <t>.</t>
    </r>
  </si>
  <si>
    <r>
      <t>5.</t>
    </r>
    <r>
      <rPr>
        <sz val="11"/>
        <color theme="1"/>
        <rFont val="Times New Roman"/>
        <family val="1"/>
      </rPr>
      <t xml:space="preserve">       </t>
    </r>
    <r>
      <rPr>
        <b/>
        <sz val="11"/>
        <color theme="1"/>
        <rFont val="Calibri"/>
        <family val="2"/>
        <scheme val="minor"/>
      </rPr>
      <t>Evaluate, analyze and recommend state policies</t>
    </r>
    <r>
      <rPr>
        <sz val="11"/>
        <color theme="1"/>
        <rFont val="Calibri"/>
        <family val="2"/>
        <scheme val="minor"/>
      </rPr>
      <t xml:space="preserve"> that positively affect markets for recyclable materials.</t>
    </r>
  </si>
  <si>
    <r>
      <t>6.</t>
    </r>
    <r>
      <rPr>
        <sz val="11"/>
        <color theme="1"/>
        <rFont val="Times New Roman"/>
        <family val="1"/>
      </rPr>
      <t xml:space="preserve">       </t>
    </r>
    <r>
      <rPr>
        <b/>
        <sz val="11"/>
        <color theme="1"/>
        <rFont val="Calibri"/>
        <family val="2"/>
        <scheme val="minor"/>
      </rPr>
      <t xml:space="preserve">Collect recycled materials end use data </t>
    </r>
    <r>
      <rPr>
        <sz val="11"/>
        <color theme="1"/>
        <rFont val="Calibri"/>
        <family val="2"/>
        <scheme val="minor"/>
      </rPr>
      <t>from</t>
    </r>
    <r>
      <rPr>
        <b/>
        <sz val="11"/>
        <color theme="1"/>
        <rFont val="Calibri"/>
        <family val="2"/>
        <scheme val="minor"/>
      </rPr>
      <t xml:space="preserve"> </t>
    </r>
    <r>
      <rPr>
        <sz val="11"/>
        <color rgb="FF000000"/>
        <rFont val="Calibri"/>
        <family val="2"/>
        <scheme val="minor"/>
      </rPr>
      <t xml:space="preserve">material recovery facility </t>
    </r>
    <r>
      <rPr>
        <sz val="11"/>
        <color theme="1"/>
        <rFont val="Calibri"/>
        <family val="2"/>
        <scheme val="minor"/>
      </rPr>
      <t xml:space="preserve">(MRF) </t>
    </r>
    <r>
      <rPr>
        <sz val="11"/>
        <color rgb="FF000000"/>
        <rFont val="Calibri"/>
        <family val="2"/>
        <scheme val="minor"/>
      </rPr>
      <t xml:space="preserve">operators; public and private sector recycling and solid waste industries; manufacturers and retailers. </t>
    </r>
  </si>
  <si>
    <r>
      <t>7.</t>
    </r>
    <r>
      <rPr>
        <sz val="11"/>
        <color theme="1"/>
        <rFont val="Times New Roman"/>
        <family val="1"/>
      </rPr>
      <t xml:space="preserve">       </t>
    </r>
    <r>
      <rPr>
        <b/>
        <sz val="11"/>
        <color theme="1"/>
        <rFont val="Calibri"/>
        <family val="2"/>
        <scheme val="minor"/>
      </rPr>
      <t>Work in partnership</t>
    </r>
    <r>
      <rPr>
        <sz val="11"/>
        <color theme="1"/>
        <rFont val="Calibri"/>
        <family val="2"/>
        <scheme val="minor"/>
      </rPr>
      <t xml:space="preserve"> with product and packaging producers and other regional partners on a</t>
    </r>
    <r>
      <rPr>
        <b/>
        <sz val="11"/>
        <color theme="1"/>
        <rFont val="Calibri"/>
        <family val="2"/>
        <scheme val="minor"/>
      </rPr>
      <t xml:space="preserve"> pilot project </t>
    </r>
    <r>
      <rPr>
        <sz val="11"/>
        <color theme="1"/>
        <rFont val="Calibri"/>
        <family val="2"/>
        <scheme val="minor"/>
      </rPr>
      <t>that demonstrates a pathway for a specific material, showing all stages of the supply chain using a circular economy model.</t>
    </r>
  </si>
  <si>
    <r>
      <t>1.</t>
    </r>
    <r>
      <rPr>
        <sz val="11"/>
        <color theme="1"/>
        <rFont val="Times New Roman"/>
        <family val="1"/>
      </rPr>
      <t xml:space="preserve">       </t>
    </r>
    <r>
      <rPr>
        <b/>
        <sz val="11"/>
        <color theme="1"/>
        <rFont val="Calibri"/>
        <family val="2"/>
        <scheme val="minor"/>
      </rPr>
      <t xml:space="preserve">Increased business use of recycled </t>
    </r>
    <r>
      <rPr>
        <b/>
        <u/>
        <sz val="11"/>
        <color theme="1"/>
        <rFont val="Calibri"/>
        <family val="2"/>
        <scheme val="minor"/>
      </rPr>
      <t>plastic or paper</t>
    </r>
    <r>
      <rPr>
        <b/>
        <sz val="11"/>
        <color theme="1"/>
        <rFont val="Calibri"/>
        <family val="2"/>
        <scheme val="minor"/>
      </rPr>
      <t xml:space="preserve"> material</t>
    </r>
    <r>
      <rPr>
        <sz val="11"/>
        <color theme="1"/>
        <rFont val="Calibri"/>
        <family val="2"/>
        <scheme val="minor"/>
      </rPr>
      <t xml:space="preserve"> – Worked with 10 new or existing businesses in WA to manufacture products using plastic or paper recyclable materials, in five years.</t>
    </r>
  </si>
  <si>
    <r>
      <t>2.</t>
    </r>
    <r>
      <rPr>
        <sz val="11"/>
        <color theme="1"/>
        <rFont val="Times New Roman"/>
        <family val="1"/>
      </rPr>
      <t xml:space="preserve">       </t>
    </r>
    <r>
      <rPr>
        <b/>
        <sz val="11"/>
        <color theme="1"/>
        <rFont val="Calibri"/>
        <family val="2"/>
        <scheme val="minor"/>
      </rPr>
      <t xml:space="preserve">Increased business use of </t>
    </r>
    <r>
      <rPr>
        <b/>
        <u/>
        <sz val="11"/>
        <color theme="1"/>
        <rFont val="Calibri"/>
        <family val="2"/>
        <scheme val="minor"/>
      </rPr>
      <t>other recycled material and reusable products</t>
    </r>
    <r>
      <rPr>
        <sz val="11"/>
        <color theme="1"/>
        <rFont val="Calibri"/>
        <family val="2"/>
        <scheme val="minor"/>
      </rPr>
      <t xml:space="preserve"> – Worked with 10 new or existing businesses in WA to increase use of reusable or recyclable materials, in five years.</t>
    </r>
  </si>
  <si>
    <r>
      <t>3.</t>
    </r>
    <r>
      <rPr>
        <sz val="11"/>
        <color theme="1"/>
        <rFont val="Times New Roman"/>
        <family val="1"/>
      </rPr>
      <t xml:space="preserve">       </t>
    </r>
    <r>
      <rPr>
        <b/>
        <sz val="11"/>
        <color theme="1"/>
        <rFont val="Calibri"/>
        <family val="2"/>
        <scheme val="minor"/>
      </rPr>
      <t>Increased reusability/recyclability of manufactured products</t>
    </r>
    <r>
      <rPr>
        <sz val="11"/>
        <color theme="1"/>
        <rFont val="Calibri"/>
        <family val="2"/>
        <scheme val="minor"/>
      </rPr>
      <t xml:space="preserve"> – Worked with 15 manufacturers (or their associations) to make their products reusable or recyclable (design changes), in five years.</t>
    </r>
  </si>
  <si>
    <r>
      <t>4.</t>
    </r>
    <r>
      <rPr>
        <sz val="11"/>
        <color theme="1"/>
        <rFont val="Times New Roman"/>
        <family val="1"/>
      </rPr>
      <t xml:space="preserve">       </t>
    </r>
    <r>
      <rPr>
        <b/>
        <sz val="11"/>
        <color theme="1"/>
        <rFont val="Calibri"/>
        <family val="2"/>
        <scheme val="minor"/>
      </rPr>
      <t xml:space="preserve">Increased purchasing of products with recycled content </t>
    </r>
    <r>
      <rPr>
        <sz val="11"/>
        <color theme="1"/>
        <rFont val="Calibri"/>
        <family val="2"/>
        <scheme val="minor"/>
      </rPr>
      <t>– Worked with 10 manufacturers, government agencies, or institutions to implement purchasing preferences for products with recycled content, in five years.</t>
    </r>
  </si>
  <si>
    <r>
      <t>5.</t>
    </r>
    <r>
      <rPr>
        <sz val="11"/>
        <color theme="1"/>
        <rFont val="Times New Roman"/>
        <family val="1"/>
      </rPr>
      <t xml:space="preserve">       </t>
    </r>
    <r>
      <rPr>
        <b/>
        <sz val="11"/>
        <color theme="1"/>
        <rFont val="Calibri"/>
        <family val="2"/>
        <scheme val="minor"/>
      </rPr>
      <t xml:space="preserve">Recommended policy changes </t>
    </r>
    <r>
      <rPr>
        <sz val="11"/>
        <color theme="1"/>
        <rFont val="Calibri"/>
        <family val="2"/>
        <scheme val="minor"/>
      </rPr>
      <t>– Supported policies to improve recycling – examples: product stewardship for specific products, bottle deposit program, improved labeling for recyclability – in five years.</t>
    </r>
  </si>
  <si>
    <r>
      <t>6.</t>
    </r>
    <r>
      <rPr>
        <sz val="11"/>
        <color theme="1"/>
        <rFont val="Times New Roman"/>
        <family val="1"/>
      </rPr>
      <t xml:space="preserve">       </t>
    </r>
    <r>
      <rPr>
        <b/>
        <sz val="11"/>
        <color theme="1"/>
        <rFont val="Calibri"/>
        <family val="2"/>
        <scheme val="minor"/>
      </rPr>
      <t>Completed a pilot project or initiative</t>
    </r>
    <r>
      <rPr>
        <sz val="11"/>
        <color theme="1"/>
        <rFont val="Calibri"/>
        <family val="2"/>
        <scheme val="minor"/>
      </rPr>
      <t xml:space="preserve"> with packaging or other product producers, within five years, that demonstrates that creating sustainable markets is possible or has fostered/enhanced/built markets for mixed waste papers or plastics or has created a template for how to create more sustainable markets for this material.</t>
    </r>
  </si>
  <si>
    <r>
      <t>7.</t>
    </r>
    <r>
      <rPr>
        <sz val="11"/>
        <color theme="1"/>
        <rFont val="Times New Roman"/>
        <family val="1"/>
      </rPr>
      <t xml:space="preserve">       </t>
    </r>
    <r>
      <rPr>
        <b/>
        <sz val="11"/>
        <color theme="1"/>
        <rFont val="Calibri"/>
        <family val="2"/>
        <scheme val="minor"/>
      </rPr>
      <t>Collaborated</t>
    </r>
    <r>
      <rPr>
        <sz val="11"/>
        <color theme="1"/>
        <rFont val="Calibri"/>
        <family val="2"/>
        <scheme val="minor"/>
      </rPr>
      <t xml:space="preserve"> with other recycling development centers, regional partners and other stakeholders so that our successes are amplified rather than duplicative or competitive.</t>
    </r>
  </si>
  <si>
    <r>
      <t>8.</t>
    </r>
    <r>
      <rPr>
        <sz val="11"/>
        <color theme="1"/>
        <rFont val="Times New Roman"/>
        <family val="1"/>
      </rPr>
      <t xml:space="preserve">       </t>
    </r>
    <r>
      <rPr>
        <b/>
        <sz val="11"/>
        <color theme="1"/>
        <rFont val="Calibri"/>
        <family val="2"/>
        <scheme val="minor"/>
      </rPr>
      <t>Increased total amount of material recycled locally/regionally (relative to the percentage exported)</t>
    </r>
    <r>
      <rPr>
        <sz val="11"/>
        <color theme="1"/>
        <rFont val="Calibri"/>
        <family val="2"/>
        <scheme val="minor"/>
      </rPr>
      <t xml:space="preserve"> – Percentage of recyclable materials that are primary/secondary processed and responsibly recycled into new transformed or remanufactured into usable or marketable products within the state or region increased by 50%, in five years.</t>
    </r>
  </si>
  <si>
    <r>
      <t>9.</t>
    </r>
    <r>
      <rPr>
        <sz val="11"/>
        <color theme="1"/>
        <rFont val="Times New Roman"/>
        <family val="1"/>
      </rPr>
      <t xml:space="preserve">       </t>
    </r>
    <r>
      <rPr>
        <b/>
        <sz val="11"/>
        <color theme="1"/>
        <rFont val="Calibri"/>
        <family val="2"/>
        <scheme val="minor"/>
      </rPr>
      <t>Injected economic growth and innovative technologies</t>
    </r>
    <r>
      <rPr>
        <sz val="11"/>
        <color theme="1"/>
        <rFont val="Calibri"/>
        <family val="2"/>
        <scheme val="minor"/>
      </rPr>
      <t xml:space="preserve"> into Washington and the region’s recycling and processing capacity by increasing capital investment (by 50%) and job creation rate (by 50%), in five years.</t>
    </r>
  </si>
  <si>
    <r>
      <t>10.</t>
    </r>
    <r>
      <rPr>
        <sz val="11"/>
        <color theme="1"/>
        <rFont val="Times New Roman"/>
        <family val="1"/>
      </rPr>
      <t xml:space="preserve">     </t>
    </r>
    <r>
      <rPr>
        <b/>
        <sz val="11"/>
        <color theme="1"/>
        <rFont val="Calibri"/>
        <family val="2"/>
        <scheme val="minor"/>
      </rPr>
      <t>Reduced the amount of recyclable material</t>
    </r>
    <r>
      <rPr>
        <sz val="11"/>
        <color theme="1"/>
        <rFont val="Calibri"/>
        <family val="2"/>
        <scheme val="minor"/>
      </rPr>
      <t xml:space="preserve"> going to the landfill by at least 50% in five years, relative to 2015, as measured by the </t>
    </r>
    <r>
      <rPr>
        <i/>
        <sz val="11"/>
        <color theme="1"/>
        <rFont val="Calibri"/>
        <family val="2"/>
        <scheme val="minor"/>
      </rPr>
      <t>State Waste Characterization</t>
    </r>
    <r>
      <rPr>
        <sz val="11"/>
        <color theme="1"/>
        <rFont val="Calibri"/>
        <family val="2"/>
        <scheme val="minor"/>
      </rPr>
      <t xml:space="preserve"> reports, including reductions created both by increased recycling and decreased waste generation (e.g., reusable packaging) strategies.</t>
    </r>
  </si>
  <si>
    <r>
      <t>11.</t>
    </r>
    <r>
      <rPr>
        <sz val="11"/>
        <color theme="1"/>
        <rFont val="Times New Roman"/>
        <family val="1"/>
      </rPr>
      <t xml:space="preserve">     </t>
    </r>
    <r>
      <rPr>
        <b/>
        <sz val="11"/>
        <color theme="1"/>
        <rFont val="Calibri"/>
        <family val="2"/>
        <scheme val="minor"/>
      </rPr>
      <t>Reduced pulp and paper mill residuals</t>
    </r>
    <r>
      <rPr>
        <sz val="11"/>
        <color theme="1"/>
        <rFont val="Calibri"/>
        <family val="2"/>
        <scheme val="minor"/>
      </rPr>
      <t xml:space="preserve"> using recycled products as raw material by 50% in five years.</t>
    </r>
  </si>
  <si>
    <t>STATUTE - RCW 70.370.030</t>
  </si>
  <si>
    <t>(3) The center must perform the following activities:</t>
  </si>
  <si>
    <t>(a) Develop an annual work plan. The work plan must describe actions and recommendations for developing markets for commodities comprising a significant percentage of the waste stream and having potential for use as an industrial or commercial feedstock, with initial focus on mixed waste paper and plastics;</t>
  </si>
  <si>
    <t>(b) Evaluate, analyze, and make recommendations on state policies that may affect markets for recyclable materials. Such recommendations must include explicit consideration of the costs and benefits of the market-effecting policies, including estimates of the anticipated: Rate impacts on solid waste utility ratepayers; impacts on the prices of consumer goods affected by the recommended policies; and impacts on rates of recycling or utilization of postconsumer materials;</t>
  </si>
  <si>
    <t>(c) Work with manufacturers and producers of packaging and other potentially recyclable materials on their work to increase the ability of their products to be recycled or reduced in Washington;</t>
  </si>
  <si>
    <t>(d) Initiate, conduct, or contract for studies relating to market development for recyclable materials, including but not limited to applied research, technology transfer, life-cycle analysis, and pilot demonstration projects;</t>
  </si>
  <si>
    <t>(e) Obtain and disseminate information relating to market development for recyclable materials from other state and local agencies and other sources;</t>
  </si>
  <si>
    <t>(f) Contract with individuals, corporations, trade associations, and research institutions for the purposes of this chapter;</t>
  </si>
  <si>
    <t>(g) Provide grants or contracts to local governments, state agencies, or other public institutions to further the development or revitalization of recycling markets in accordance with applicable rules and regulations;</t>
  </si>
  <si>
    <t>(h) Provide business and marketing assistance to public and private sector entities within the state;</t>
  </si>
  <si>
    <t>(i) Represent the state in regional and national market development issues and work to create a regional recycling development council that will work across either state or provincial borders, or both;</t>
  </si>
  <si>
    <t>(j) Wherever necessary, the center must work with: Material recovery facility operators; public and private sector recycling and solid waste industries; packaging manufacturers and retailers; local governments; environmental organizations; interested colleges and universities; and state agencies, including the department of commerce and the utilities and transportation commission; and</t>
  </si>
  <si>
    <t>(k) Report to the legislature and the governor each even-numbered year on the progress of achieving the center's purpose and performing the center's activities, including any effects on state recycling rates or rates of utilization of postconsumer materials in manufactured products that can reasonably be attributed, at least in part, to the activities of the center.</t>
  </si>
  <si>
    <t>(4) In order to carry out its responsibilities under this chapter, the department must enter into an interagency agreement with the department of commerce to perform or contract for the following activities:</t>
  </si>
  <si>
    <t>(a) Provide targeted business assistance to recycling businesses, including:</t>
  </si>
  <si>
    <t>(i) Development of business plans;</t>
  </si>
  <si>
    <t>(ii) Market research and planning information;</t>
  </si>
  <si>
    <t>(iii) Referral and information on market conditions; and</t>
  </si>
  <si>
    <t>(iv) Information on new technology and product development;</t>
  </si>
  <si>
    <t>(b) Conduct outreach to negotiate voluntary agreements with manufacturers to increase the use of recycled materials in products and product development;</t>
  </si>
  <si>
    <t>(c) Support, promote, and identify research and development to stimulate new technologies and products using recycled materials;</t>
  </si>
  <si>
    <r>
      <t xml:space="preserve">(d) Actively promote manufacturing with recycled commodities, as well as purchasing of recycled products by state agencies consistent with and in addition to the requirements of chapter </t>
    </r>
    <r>
      <rPr>
        <b/>
        <sz val="11"/>
        <color rgb="FF2B674D"/>
        <rFont val="Times New Roman"/>
        <family val="1"/>
      </rPr>
      <t>43.19A</t>
    </r>
    <r>
      <rPr>
        <sz val="11"/>
        <color rgb="FF000000"/>
        <rFont val="Times New Roman"/>
        <family val="1"/>
      </rPr>
      <t xml:space="preserve"> RCW and RCW </t>
    </r>
    <r>
      <rPr>
        <b/>
        <sz val="11"/>
        <color rgb="FF7DAB8A"/>
        <rFont val="Times New Roman"/>
        <family val="1"/>
      </rPr>
      <t>39.26.255</t>
    </r>
    <r>
      <rPr>
        <sz val="11"/>
        <color rgb="FF000000"/>
        <rFont val="Times New Roman"/>
        <family val="1"/>
      </rPr>
      <t>, local governments, and the private sector;</t>
    </r>
  </si>
  <si>
    <t>(e) Undertake studies on the unmet capital and other needs of reprocessing and manufacturing firms using recycled materials, such as financing and incentive programs; and</t>
  </si>
  <si>
    <t>(f) Conduct research to understand the waste stream supply chain and incentive strategies for retention, expansion, and attraction of innovative recycling technology businesses.</t>
  </si>
  <si>
    <t>Matrix for ranking project priorities for Center</t>
  </si>
  <si>
    <t>1. Legistlative mandate</t>
  </si>
  <si>
    <t>2. Ecology strategic plan</t>
  </si>
  <si>
    <t>3. Commerce strategic plan</t>
  </si>
  <si>
    <t>4. subcomittee desired outcome metrics</t>
  </si>
  <si>
    <t>Desired Outcome Metrics.xlsx</t>
  </si>
  <si>
    <t xml:space="preserve">The purpose of the center is to provide or facilitate basic and applied research and development, marketing, and policy analysis in furthering the development of markets and processing for recycled commodities and products. As used in this chapter, market development consists of public and private activities that are used to overcome impediments preventing full and productive use of secondary materials diverted from the waste stream, and that encourage and expand use of those materials and subsequent products. In fulfilling this mission, the center must initially direct its services to businesses that transform or remanufacture waste materials into usable or marketable materials or products for use rather than disposal. </t>
  </si>
  <si>
    <t>The center must perform the following activities:</t>
  </si>
  <si>
    <t xml:space="preserve">(2) The purpose of the center is to provide or facilitate basic and applied research and development, marketing, and policy analysis in furthering the development of markets and processing for recycled commodities and products. As used in this chapter, market development consists of public and private activities that are used to overcome impediments preventing full and productive use of secondary materials diverted from the waste stream, and that encourage and expand use of those materials and subsequent products. In fulfilling this mission, the center must initially direct its services to businesses that transform or remanufacture waste materials into usable or marketable materials or products for use rather than disposal. </t>
  </si>
  <si>
    <t xml:space="preserve">(3) The center must perform the following activities: </t>
  </si>
  <si>
    <t>(a) Develop an annual work plan. The work plan must describe actions and recommendations for developing markets for commodities comprising a significant percentage of the waste stream and having potential for use as an industrial or commercial feedstock, with initial focus on mixed waste paper and plastics</t>
  </si>
  <si>
    <t>(b) Evaluate, analyze, and make recommendations on state policies that may affect markets for recyclable materials. Such recommendations must include explicit consideration of the costs and benefits of the market-effecting policies, including estimates of the anticipated: Rate impacts on solid waste utility ratepayers; impacts on the prices of consumer goods affected by the recommended policies; and impacts on rates of recycling or utilization of postconsumer materials</t>
  </si>
  <si>
    <t xml:space="preserve">(c) Work with manufacturers and producers of packaging and other potentially recyclable materials on their work to increase the ability of their products to be recycled or reduced in Washington; </t>
  </si>
  <si>
    <t>(d) Initiate, conduct, or contract for studies relating to market development for recyclable materials, including but not limited to applied research, technology transfer, life-cycle analysis, and pilot demonstration projects</t>
  </si>
  <si>
    <t>(e) Obtain and disseminate information relating to market development for recyclable materials from other state and local agencies and other sources</t>
  </si>
  <si>
    <t>(g) Provide grants or contracts to local governments, state agencies, or other public institutions to further the development or revitalization of recycling markets in accordance with applicable rules and regulations</t>
  </si>
  <si>
    <t xml:space="preserve">(h) Provide business and marketing assistance to public and private sector entities within the state; </t>
  </si>
  <si>
    <t xml:space="preserve">(j) Wherever necessary, the center must work with: Material recovery facility operators; public and private sector recycling and solid waste industries; packaging manufacturers and retailers; local governments; environmental organizations; interested colleges and universities; and state agencies, including the department of commerce and the utilities and transportation commission; </t>
  </si>
  <si>
    <t xml:space="preserve">(k) Report to the legislature and the governor each even-numbered year on the progress of achieving the center's purpose and performing the center's activities, including any effects on state recycling rates or rates of utilization of postconsumer materials in manufactured products that can reasonably be attributed, at least in part, to the activities of the center. </t>
  </si>
  <si>
    <t xml:space="preserve">(a) Provide targeted business assistance to recycling businesses, including: </t>
  </si>
  <si>
    <t>(ii) Market research and planning information</t>
  </si>
  <si>
    <t>(iii) Referral and information on market conditions</t>
  </si>
  <si>
    <t>(iv) Information on new technology and product development</t>
  </si>
  <si>
    <t>(b) Conduct outreach to negotiate voluntary agreements with manufacturers to increase the use of recycled materials in products and product development</t>
  </si>
  <si>
    <t>(c) Support, promote, and identify research and development to stimulate new technologies and products using recycled materials</t>
  </si>
  <si>
    <t>(d) Actively promote manufacturing with recycled commodities, as well as purchasing of recycled products by state agencies consistent with and in addition to the requirements of chapter 43.19A RCW and RCW 39.26.255, local governments, and the private sector</t>
  </si>
  <si>
    <t>(e) Undertake studies on the unmet capital and other needs of reprocessing and manufacturing firms using recycled materials, such as financing and incentive programs</t>
  </si>
  <si>
    <t xml:space="preserve">(5) The department may adopt any rules necessary to implement and enforce this chapter including, but not limited to, measures for the center's performance. </t>
  </si>
  <si>
    <r>
      <t>Clean technology</t>
    </r>
    <r>
      <rPr>
        <sz val="12.1"/>
        <color rgb="FF000000"/>
        <rFont val="Arial"/>
        <family val="2"/>
      </rPr>
      <t>: Washington’s clean tech companies are creating jobs in every part of the state, and the state has several policies to support research, development, and deployment of new technologies. Thanks to the nation’s most aggressive 100% clean electricity policy, the state is transitioning quickly to renewable energy sources such as wind and solar.</t>
    </r>
  </si>
  <si>
    <t>Economy | Governor Jay Inslee (wa.gov)</t>
  </si>
  <si>
    <t>Energy &amp; Environment | Governor Jay Inslee (wa.gov)</t>
  </si>
  <si>
    <t>Part 1: Recycling Companies and Revenue</t>
  </si>
  <si>
    <t>Key points within this report</t>
  </si>
  <si>
    <t>• The economic impact of expanding employment by 100 workers in the Material Recovery Facility Industry has an indirect impact on employment of 23 jobs and an induced impact of 26 jobs. This represents the positive ripple effect of employment gains in the Material Recovery Facility industry across the Washington State economy.</t>
  </si>
  <si>
    <t>• The economic impact of expanding employment by 100 workers in the Recyclable Material Merchant Industry results in an indirect 28 jobs and an induced 36 jobs.</t>
  </si>
  <si>
    <t>• The total material amount collected for recycling in the year 2018 was 8.34 million tons.</t>
  </si>
  <si>
    <t>• Tariffs do not have a big impact on how countries recycle because they provide insight on how materials may reach a certain country, but processing and markets for processed materials are domestically influenced. The Harmonized Tariff Schedule shows just how many materials exist and how documentation creates clear trade agreements to avoid cheap imports.</t>
  </si>
  <si>
    <t>• Circular economies require being more efficient with materials through better recycling processes. The level of efficiency with regards to materials in Washington could be improved, however, some progress has been made through program initiatives.</t>
  </si>
  <si>
    <t>• In 2021, the port in Kalama, WA was the second largest exporter of recyclables of the state’s ports. This port is recommended for its proximity to the Pacific Ocean and for its access to the Columbia River which stretches across southern Washington.</t>
  </si>
  <si>
    <t>Policy Recommendations</t>
  </si>
  <si>
    <t>• Effective strategies for curbside and residential recycling primarily concerned efforts to stem the contamination of recyclable materials in the collection process. Promising efforts in this regard have included increasing public outreach and education on recycling practices and introduction of fines to discourage improper sorting. We have also explored the potential impact of greater automation and streamlining materials sorting, however this too can be limited by contamination.</t>
  </si>
  <si>
    <t>• Washington can move closer to having more of a circular economy by following practices developed in other jurisdictions, like the blueprint created by the report ‘Circular Charlotte’. This report suggests that creating a circular economy will take a combination of short term and long-term action plans that primarily focus on the development of a buy in from city residents through communication campaigns and increasing producer responsibility.</t>
  </si>
  <si>
    <t>Part 2: Economic Impact</t>
  </si>
  <si>
    <t>Part 3: Equity Analysis of Recycling</t>
  </si>
  <si>
    <t>In examining environmental justice and equity in the solid waste and recycling system, we have found:</t>
  </si>
  <si>
    <t>• On average, rates of individuals living in poverty are higher with increased proximity to facilities involved in recycling activities.</t>
  </si>
  <si>
    <t>• Potential economic risk factors in living wage among workers in key recycling industries.</t>
  </si>
  <si>
    <t>• Wage trends in key recycling industries were found to present risks to affordability for employees.</t>
  </si>
  <si>
    <t>• Within the industries we examined, the average wage did not meet cost of living estimates for two-bedroom rents in the Seattle Metro area. Additionally, average wages within the Material Recovery Facility industry did not meet cost of living estimates for one-bedroom rents within this region.</t>
  </si>
  <si>
    <t>Recommendation 1: Engage stakeholders in the supply chain</t>
  </si>
  <si>
    <t>Engaging stakeholders in the recycling supply chain can guide the RDC towards impactful projects and, over time, create a network of allies.</t>
  </si>
  <si>
    <t>Identify members of the supply chain</t>
  </si>
  <si>
    <t>Build relationships and gather information from supply chain members</t>
  </si>
  <si>
    <t>Once you’ve identified supply chain members, build relationships with and seek information from them. This aligns with the RDC’s founding legislation, which says to “undertake studies on the unmet capital and other needs of reprocessing and manufacturing firms using recycled materials” and “conduct research to understand the waste stream supply chain.”108</t>
  </si>
  <si>
    <t>• Use forums and interviews to discover 1) the amount and type(s) of materials each company produces or buys and 2) barriers that prevent them from processing more recyclable material or using more feedstock in manufacturing processes.</t>
  </si>
  <si>
    <t>Recommendation 2: Rely on allies to expand RDC reach</t>
  </si>
  <si>
    <t>Our second recommendation is to work with allies outside of the supply chain to expand the RDC’s reach. Partnerships can enhance success by leveraging much needed project support, funding, and staff bandwidth to pursue interventions that align with the RDC's mission but are outside its jurisdiction or its funding capacity.</t>
  </si>
  <si>
    <t>Recommendation 3: Choose material priorities pragmatically</t>
  </si>
  <si>
    <t>When it comes to choosing which recyclable materials to prioritize, the RDC’s founding legislation says that after an “initial focus on mixed waste paper and plastics,” the center must focus on “developing markets for commodities comprising a significant percentage of the waste stream.”110</t>
  </si>
  <si>
    <t>Recommendation 4: Develop data processes and standards</t>
  </si>
  <si>
    <t>Continuing to develop processes, standards, and systems for data collection and analysis will help mitigate many of the data challenges discussed in Chapter 4 and increase the ease and speed of data integration over time, freeing RDC resources for use in other areas. In addition to data system development, we recommend paying close attention to what data is collected and how it will be used in the RDC’s processes and decision-making. Doing so will improve decision accuracy, organizational focus, and contingency planning.</t>
  </si>
  <si>
    <t>Recommendation 5: Incorporate equity into decisions</t>
  </si>
  <si>
    <t>To ensure that recycling development programs work well for all residents of Washington, and to comply with the equity and environmental justice requirements of the Washington State HEAL Act, we recommend developing clear and formal equity-related processes for RDC programs. Common factors in use by interviewees include curbside and drop-off recycling accessibility, facility placement, and incorporating voices from underserved communities. We also recommend the RDC consider factors included in the World Health Organization's report Circular Economy and Health.111 Developing these practices and measures will require specialized expertise. Given the limited staff of the RDC, we suggest making use of Ecology’s Office of Equity &amp; Environmental Justice to design processes that incorporate equity appropriately.</t>
  </si>
  <si>
    <t>Centers use both metrics and storytelling to influence audiences</t>
  </si>
  <si>
    <t>Efforts to influence legislators</t>
  </si>
  <si>
    <t>Efforts to influence the general public</t>
  </si>
  <si>
    <t>Efforts to influence industry</t>
  </si>
  <si>
    <t>Additional findings: Planning, data processes, and alliances</t>
  </si>
  <si>
    <t>The role of comprehensive planning and measuring progress varies across agencies</t>
  </si>
  <si>
    <t>Data issues impact program operations</t>
  </si>
  <si>
    <t>Goal and data alignment</t>
  </si>
  <si>
    <t>logistical and technical challenges to data acquisition and use</t>
  </si>
  <si>
    <t>Data gaps</t>
  </si>
  <si>
    <t>Challenges of collecting and using data from across the supply chain</t>
  </si>
  <si>
    <t>Interviewees rely on alliances to achieve their missions</t>
  </si>
  <si>
    <t>Advice from interviewees</t>
  </si>
  <si>
    <t>Stay on mission</t>
  </si>
  <si>
    <t>Build relationships</t>
  </si>
  <si>
    <t>Look across borders to understand markets</t>
  </si>
  <si>
    <t>Plan surveys carefully</t>
  </si>
  <si>
    <t>View data processes as program operations</t>
  </si>
  <si>
    <t>Align with the EPA</t>
  </si>
  <si>
    <t>Innovate</t>
  </si>
  <si>
    <t xml:space="preserve">Section 6: Identification of Overburdened Communities &amp; Vulnerable Populations </t>
  </si>
  <si>
    <t>Important to know:</t>
  </si>
  <si>
    <t>·        This section identifies overburdened communities and vulnerable populations, as identified in the definitions of RCW 70A.02, who will be affected by the action.</t>
  </si>
  <si>
    <r>
      <t>·</t>
    </r>
    <r>
      <rPr>
        <sz val="7"/>
        <color theme="1"/>
        <rFont val="Times New Roman"/>
        <family val="1"/>
      </rPr>
      <t xml:space="preserve">        </t>
    </r>
    <r>
      <rPr>
        <sz val="11"/>
        <color theme="1"/>
        <rFont val="Calibri"/>
        <family val="2"/>
        <scheme val="minor"/>
      </rPr>
      <t xml:space="preserve">If applicable, attach any relevant maps and graphics to the end of the assessment, and create a reference for them in the answer box </t>
    </r>
    <r>
      <rPr>
        <sz val="11"/>
        <color rgb="FFC00000"/>
        <rFont val="Calibri"/>
        <family val="2"/>
        <scheme val="minor"/>
      </rPr>
      <t>[Figure 1]</t>
    </r>
    <r>
      <rPr>
        <sz val="11"/>
        <color theme="1"/>
        <rFont val="Calibri"/>
        <family val="2"/>
        <scheme val="minor"/>
      </rPr>
      <t>.</t>
    </r>
  </si>
  <si>
    <t>Identify Overburdened Communities and Vulnerable Populations</t>
  </si>
  <si>
    <r>
      <t>1.</t>
    </r>
    <r>
      <rPr>
        <sz val="7"/>
        <color theme="1"/>
        <rFont val="Times New Roman"/>
        <family val="1"/>
      </rPr>
      <t xml:space="preserve">      </t>
    </r>
    <r>
      <rPr>
        <sz val="11"/>
        <color rgb="FF000000"/>
        <rFont val="Calibri"/>
        <family val="2"/>
        <scheme val="minor"/>
      </rPr>
      <t>Identify the geographic area(s) anticipated to be affected by the action.</t>
    </r>
  </si>
  <si>
    <t>[e.g., list or map specific census tracts, statewide, describe by characteristics like areas within a mile of a specific kind of incinerator]</t>
  </si>
  <si>
    <t>2.      When applicable, using the Washington State Department of Health’s Environmental Health Disparities Map (EHD Map), identify the EHD Map rankings for  all census tracts likely to be impacted by the action.</t>
  </si>
  <si>
    <r>
      <t>3.</t>
    </r>
    <r>
      <rPr>
        <sz val="7"/>
        <color theme="1"/>
        <rFont val="Times New Roman"/>
        <family val="1"/>
      </rPr>
      <t xml:space="preserve">      </t>
    </r>
    <r>
      <rPr>
        <sz val="11"/>
        <color rgb="FF000000"/>
        <rFont val="Calibri"/>
        <family val="2"/>
        <scheme val="minor"/>
      </rPr>
      <t>From the rankings identified in question 2, are there any census tracts ranked 9 and 10?</t>
    </r>
  </si>
  <si>
    <r>
      <t>☐</t>
    </r>
    <r>
      <rPr>
        <sz val="11"/>
        <color theme="1"/>
        <rFont val="Calibri"/>
        <family val="2"/>
        <scheme val="minor"/>
      </rPr>
      <t xml:space="preserve"> Yes</t>
    </r>
  </si>
  <si>
    <r>
      <t>☐</t>
    </r>
    <r>
      <rPr>
        <sz val="11"/>
        <color theme="1"/>
        <rFont val="Calibri"/>
        <family val="2"/>
        <scheme val="minor"/>
      </rPr>
      <t xml:space="preserve"> No</t>
    </r>
  </si>
  <si>
    <t>If yes, describe.</t>
  </si>
  <si>
    <r>
      <t>4.</t>
    </r>
    <r>
      <rPr>
        <sz val="7"/>
        <color theme="1"/>
        <rFont val="Times New Roman"/>
        <family val="1"/>
      </rPr>
      <t xml:space="preserve">      </t>
    </r>
    <r>
      <rPr>
        <sz val="11"/>
        <color rgb="FF000000"/>
        <rFont val="Calibri"/>
        <family val="2"/>
        <scheme val="minor"/>
      </rPr>
      <t>Please describe additional cumulative health considerations relevant to this action.</t>
    </r>
  </si>
  <si>
    <t>[Answer to this question may be qualitative and/or may include information from additional datasets, tools, etc.]</t>
  </si>
  <si>
    <r>
      <t>5.</t>
    </r>
    <r>
      <rPr>
        <sz val="7"/>
        <color theme="1"/>
        <rFont val="Times New Roman"/>
        <family val="1"/>
      </rPr>
      <t xml:space="preserve">      </t>
    </r>
    <r>
      <rPr>
        <sz val="11"/>
        <color theme="1"/>
        <rFont val="Calibri"/>
        <family val="2"/>
        <scheme val="minor"/>
      </rPr>
      <t xml:space="preserve">When </t>
    </r>
    <r>
      <rPr>
        <sz val="11"/>
        <color rgb="FF000000"/>
        <rFont val="Calibri"/>
        <family val="2"/>
        <scheme val="minor"/>
      </rPr>
      <t xml:space="preserve">applicable, using the </t>
    </r>
    <r>
      <rPr>
        <sz val="11"/>
        <color theme="1"/>
        <rFont val="Calibri"/>
        <family val="2"/>
        <scheme val="minor"/>
      </rPr>
      <t>EPA’s Environmental Justice Screening and Mapping Tool (EJScreen)</t>
    </r>
    <r>
      <rPr>
        <sz val="11"/>
        <color rgb="FF000000"/>
        <rFont val="Calibri"/>
        <family val="2"/>
        <scheme val="minor"/>
      </rPr>
      <t>, identify areas likely to be impacted by the action that are at or above the 80</t>
    </r>
    <r>
      <rPr>
        <vertAlign val="superscript"/>
        <sz val="11"/>
        <color rgb="FF000000"/>
        <rFont val="Calibri"/>
        <family val="2"/>
        <scheme val="minor"/>
      </rPr>
      <t>th</t>
    </r>
    <r>
      <rPr>
        <sz val="11"/>
        <color rgb="FF000000"/>
        <rFont val="Calibri"/>
        <family val="2"/>
        <scheme val="minor"/>
      </rPr>
      <t xml:space="preserve"> percentile</t>
    </r>
    <r>
      <rPr>
        <vertAlign val="superscript"/>
        <sz val="11"/>
        <color rgb="FF000000"/>
        <rFont val="Calibri"/>
        <family val="2"/>
        <scheme val="minor"/>
      </rPr>
      <t>[1]</t>
    </r>
    <r>
      <rPr>
        <sz val="11"/>
        <color rgb="FF000000"/>
        <rFont val="Calibri"/>
        <family val="2"/>
        <scheme val="minor"/>
      </rPr>
      <t xml:space="preserve"> (in state) for the “People of color” and “Low income” socioeconomic indicators. </t>
    </r>
  </si>
  <si>
    <r>
      <t>[The 80</t>
    </r>
    <r>
      <rPr>
        <vertAlign val="superscript"/>
        <sz val="11"/>
        <color rgb="FFC00000"/>
        <rFont val="Calibri"/>
        <family val="2"/>
        <scheme val="minor"/>
      </rPr>
      <t>th</t>
    </r>
    <r>
      <rPr>
        <sz val="11"/>
        <color rgb="FFC00000"/>
        <rFont val="Calibri"/>
        <family val="2"/>
        <scheme val="minor"/>
      </rPr>
      <t xml:space="preserve"> percentile is a starting point for analysis. Depending on the action and potential impacts, you may want to consider different rankings and percentiles. Collect ranking information for each indicator separately.]</t>
    </r>
  </si>
  <si>
    <r>
      <t>6.</t>
    </r>
    <r>
      <rPr>
        <sz val="7"/>
        <color theme="1"/>
        <rFont val="Times New Roman"/>
        <family val="1"/>
      </rPr>
      <t xml:space="preserve">      </t>
    </r>
    <r>
      <rPr>
        <sz val="11"/>
        <color rgb="FF000000"/>
        <rFont val="Calibri"/>
        <family val="2"/>
        <scheme val="minor"/>
      </rPr>
      <t>Identify other EJScreen “Socioeconomic” and “Health Disparities" indicators at or above 80</t>
    </r>
    <r>
      <rPr>
        <vertAlign val="superscript"/>
        <sz val="11"/>
        <color rgb="FF000000"/>
        <rFont val="Calibri"/>
        <family val="2"/>
        <scheme val="minor"/>
      </rPr>
      <t>th</t>
    </r>
    <r>
      <rPr>
        <sz val="11"/>
        <color rgb="FF000000"/>
        <rFont val="Calibri"/>
        <family val="2"/>
        <scheme val="minor"/>
      </rPr>
      <t xml:space="preserve"> percentile (in state) that are most relevant to this action.</t>
    </r>
  </si>
  <si>
    <t>[To find the “in state” information, generate a printable standard report, and be sure to draw percentages from the “Percentile in State”]</t>
  </si>
  <si>
    <r>
      <t>7.</t>
    </r>
    <r>
      <rPr>
        <sz val="7"/>
        <color theme="1"/>
        <rFont val="Times New Roman"/>
        <family val="1"/>
      </rPr>
      <t xml:space="preserve">      </t>
    </r>
    <r>
      <rPr>
        <sz val="11"/>
        <color rgb="FF000000"/>
        <rFont val="Calibri"/>
        <family val="2"/>
        <scheme val="minor"/>
      </rPr>
      <t>Using EJScreen, identify additional anticipated impacts from climate change in the impacted area, if relevant.</t>
    </r>
  </si>
  <si>
    <r>
      <t>8.</t>
    </r>
    <r>
      <rPr>
        <sz val="7"/>
        <color theme="1"/>
        <rFont val="Times New Roman"/>
        <family val="1"/>
      </rPr>
      <t xml:space="preserve">      </t>
    </r>
    <r>
      <rPr>
        <sz val="11"/>
        <color rgb="FF000000"/>
        <rFont val="Calibri"/>
        <family val="2"/>
        <scheme val="minor"/>
      </rPr>
      <t xml:space="preserve">Using the federal </t>
    </r>
    <r>
      <rPr>
        <sz val="11"/>
        <color theme="1"/>
        <rFont val="Calibri"/>
        <family val="2"/>
        <scheme val="minor"/>
      </rPr>
      <t>Climate and Economic Justice Screening Tool (CEJST)</t>
    </r>
    <r>
      <rPr>
        <u/>
        <vertAlign val="superscript"/>
        <sz val="11"/>
        <color rgb="FF0563C1"/>
        <rFont val="Calibri"/>
        <family val="2"/>
        <scheme val="minor"/>
      </rPr>
      <t>[2]</t>
    </r>
    <r>
      <rPr>
        <sz val="11"/>
        <color rgb="FF000000"/>
        <rFont val="Calibri"/>
        <family val="2"/>
        <scheme val="minor"/>
      </rPr>
      <t xml:space="preserve">, identify if the potentially affected area is considered disadvantaged for climate risks for additional indicators (as relevant). </t>
    </r>
  </si>
  <si>
    <t>[This is a national tool, but still may provide relevant information for the purpose of understanding the context of your project.]</t>
  </si>
  <si>
    <t>[1] The EPA identified the 80th percentile as an initial starting point and potential indicator of environmental justice considerations. https://www.epa.gov/ejscreen/frequent-questions-about-ejscreen</t>
  </si>
  <si>
    <r>
      <t>[2]</t>
    </r>
    <r>
      <rPr>
        <sz val="10"/>
        <color theme="1"/>
        <rFont val="Calibri"/>
        <family val="2"/>
        <scheme val="minor"/>
      </rPr>
      <t xml:space="preserve"> This is a national tool and may provide relevant information and understanding of the climate related context of the action. Learn more about the methodology for identifying if a community is disadvantaged for climate risks here: Methodology &amp; data - Climate &amp; Economic Justice Screening Tool (geoplatform.gov)</t>
    </r>
  </si>
  <si>
    <r>
      <t>1.</t>
    </r>
    <r>
      <rPr>
        <sz val="7"/>
        <color theme="1"/>
        <rFont val="Times New Roman"/>
        <family val="1"/>
      </rPr>
      <t xml:space="preserve">      </t>
    </r>
    <r>
      <rPr>
        <sz val="11"/>
        <color rgb="FF000000"/>
        <rFont val="Calibri"/>
        <family val="2"/>
        <scheme val="minor"/>
      </rPr>
      <t xml:space="preserve">Identify additional overburdened communities and vulnerable populations that are likely to be affected by the action. </t>
    </r>
  </si>
  <si>
    <t>[Consider the following, if relevant:</t>
  </si>
  <si>
    <r>
      <t>·</t>
    </r>
    <r>
      <rPr>
        <sz val="7"/>
        <color rgb="FFC00000"/>
        <rFont val="Times New Roman"/>
        <family val="1"/>
      </rPr>
      <t xml:space="preserve">        </t>
    </r>
    <r>
      <rPr>
        <sz val="11"/>
        <color rgb="FFC00000"/>
        <rFont val="Calibri"/>
        <family val="2"/>
        <scheme val="minor"/>
      </rPr>
      <t>Workers experiencing environmental harms</t>
    </r>
  </si>
  <si>
    <r>
      <t>·</t>
    </r>
    <r>
      <rPr>
        <sz val="7"/>
        <color rgb="FFC00000"/>
        <rFont val="Times New Roman"/>
        <family val="1"/>
      </rPr>
      <t xml:space="preserve">        </t>
    </r>
    <r>
      <rPr>
        <sz val="11"/>
        <color rgb="FFC00000"/>
        <rFont val="Calibri"/>
        <family val="2"/>
        <scheme val="minor"/>
      </rPr>
      <t>Populations whose cultural resources may be affected</t>
    </r>
  </si>
  <si>
    <r>
      <t>·</t>
    </r>
    <r>
      <rPr>
        <sz val="7"/>
        <color rgb="FFC00000"/>
        <rFont val="Times New Roman"/>
        <family val="1"/>
      </rPr>
      <t xml:space="preserve">        </t>
    </r>
    <r>
      <rPr>
        <sz val="11"/>
        <color rgb="FFC00000"/>
        <rFont val="Calibri"/>
        <family val="2"/>
        <scheme val="minor"/>
      </rPr>
      <t>Populations whose recreation may be affected</t>
    </r>
  </si>
  <si>
    <r>
      <t>·</t>
    </r>
    <r>
      <rPr>
        <sz val="7"/>
        <color rgb="FFC00000"/>
        <rFont val="Times New Roman"/>
        <family val="1"/>
      </rPr>
      <t xml:space="preserve">        </t>
    </r>
    <r>
      <rPr>
        <sz val="11"/>
        <color rgb="FFC00000"/>
        <rFont val="Calibri"/>
        <family val="2"/>
        <scheme val="minor"/>
      </rPr>
      <t>Populations whose subsistence activities may be affected</t>
    </r>
  </si>
  <si>
    <r>
      <t>·</t>
    </r>
    <r>
      <rPr>
        <sz val="7"/>
        <color rgb="FFC00000"/>
        <rFont val="Times New Roman"/>
        <family val="1"/>
      </rPr>
      <t xml:space="preserve">        </t>
    </r>
    <r>
      <rPr>
        <sz val="11"/>
        <color rgb="FFC00000"/>
        <rFont val="Calibri"/>
        <family val="2"/>
        <scheme val="minor"/>
      </rPr>
      <t>Incarcerated people that may be affected</t>
    </r>
  </si>
  <si>
    <r>
      <t>·</t>
    </r>
    <r>
      <rPr>
        <sz val="7"/>
        <color rgb="FFC00000"/>
        <rFont val="Times New Roman"/>
        <family val="1"/>
      </rPr>
      <t xml:space="preserve">        </t>
    </r>
    <r>
      <rPr>
        <sz val="11"/>
        <color rgb="FFC00000"/>
        <rFont val="Calibri"/>
        <family val="2"/>
        <scheme val="minor"/>
      </rPr>
      <t xml:space="preserve">Unsheltered people who may be affected </t>
    </r>
  </si>
  <si>
    <r>
      <t>·</t>
    </r>
    <r>
      <rPr>
        <sz val="7"/>
        <color rgb="FFC00000"/>
        <rFont val="Times New Roman"/>
        <family val="1"/>
      </rPr>
      <t xml:space="preserve">        </t>
    </r>
    <r>
      <rPr>
        <sz val="11"/>
        <color rgb="FFC00000"/>
        <rFont val="Calibri"/>
        <family val="2"/>
        <scheme val="minor"/>
      </rPr>
      <t>Areas and people who will likely experience additional climate risks not captured in the above questions</t>
    </r>
  </si>
  <si>
    <r>
      <t>·</t>
    </r>
    <r>
      <rPr>
        <sz val="7"/>
        <color rgb="FFC00000"/>
        <rFont val="Times New Roman"/>
        <family val="1"/>
      </rPr>
      <t xml:space="preserve">        </t>
    </r>
    <r>
      <rPr>
        <sz val="11"/>
        <color rgb="FFC00000"/>
        <rFont val="Calibri"/>
        <family val="2"/>
        <scheme val="minor"/>
      </rPr>
      <t>Any additional populations with potentially higher environmental and health risks</t>
    </r>
  </si>
  <si>
    <r>
      <t>·</t>
    </r>
    <r>
      <rPr>
        <sz val="7"/>
        <color rgb="FFC00000"/>
        <rFont val="Times New Roman"/>
        <family val="1"/>
      </rPr>
      <t xml:space="preserve">        </t>
    </r>
    <r>
      <rPr>
        <sz val="11"/>
        <color rgb="FFC00000"/>
        <rFont val="Calibri"/>
        <family val="2"/>
        <scheme val="minor"/>
      </rPr>
      <t>People experiencing additional climate change impacts who may be affected</t>
    </r>
  </si>
  <si>
    <r>
      <t>·</t>
    </r>
    <r>
      <rPr>
        <sz val="7"/>
        <color rgb="FFC00000"/>
        <rFont val="Times New Roman"/>
        <family val="1"/>
      </rPr>
      <t xml:space="preserve">        </t>
    </r>
    <r>
      <rPr>
        <sz val="11"/>
        <color rgb="FFC00000"/>
        <rFont val="Calibri"/>
        <family val="2"/>
        <scheme val="minor"/>
      </rPr>
      <t>Other]</t>
    </r>
  </si>
  <si>
    <t>Consider also using the Identifying Environmental Impacts and Threats worksheet for specific indicators.]</t>
  </si>
  <si>
    <t>Criteria Notes - source</t>
  </si>
  <si>
    <t xml:space="preserve"> (LM 3c, h, j, 4, BG A1-5, BM 1-4, 9, ECY 1).</t>
  </si>
  <si>
    <t xml:space="preserve">Supports the circular economy by creating jobs, increased taxes, advances technology/automation through building resources like information and data to support businesses or through – grants, private investment, tax incentives, low interest loans </t>
  </si>
  <si>
    <t>(LM 3c, g, h, 4 iv c, d, e, BG 1-4, C 1-5, BM 1-4, 8, 9).</t>
  </si>
  <si>
    <t>The effort has a positive environmental impact (reduces GHG emission  diverts material from landfill ).</t>
  </si>
  <si>
    <t>(ECY goal 2, BG 2, BM 10, 11)</t>
  </si>
  <si>
    <t>Has an equity focus.</t>
  </si>
  <si>
    <t xml:space="preserve"> (BG 2, ECY goal 1)</t>
  </si>
  <si>
    <t xml:space="preserve">Increases knowledge/data of markets for recruitment. Provides information, research results, or data  Support, promote, and identify research and development to stimulate new technologies and products </t>
  </si>
  <si>
    <t>(LM 3c, d, e, f, 4aii, iii, iv, b, c, e, f, BG 1 e, f, 5, 6).</t>
  </si>
  <si>
    <t>Develops partnerships or increases communication to assist and improve market development</t>
  </si>
  <si>
    <t xml:space="preserve"> (LM 3c, d, e, i, j, 4a, b, c, BG 1e, 3, 7)</t>
  </si>
  <si>
    <r>
      <t xml:space="preserve">Criteria on a scale 0-3   -    </t>
    </r>
    <r>
      <rPr>
        <sz val="11"/>
        <color theme="1"/>
        <rFont val="Calibri"/>
        <family val="2"/>
        <scheme val="minor"/>
      </rPr>
      <t xml:space="preserve">Refer to </t>
    </r>
    <r>
      <rPr>
        <b/>
        <sz val="11"/>
        <color theme="1"/>
        <rFont val="Calibri"/>
        <family val="2"/>
        <scheme val="minor"/>
      </rPr>
      <t xml:space="preserve">Project ideas detail </t>
    </r>
    <r>
      <rPr>
        <sz val="11"/>
        <color theme="1"/>
        <rFont val="Calibri"/>
        <family val="2"/>
        <scheme val="minor"/>
      </rPr>
      <t>tab for description of projects</t>
    </r>
  </si>
  <si>
    <t>Accelerator Cohort #2 starting Fall 2023 - Ecology Contract w/RRS</t>
  </si>
  <si>
    <t>$400,000 per year- for One Accelerator Track only-no grants - EPA funded (for @half)</t>
  </si>
  <si>
    <t>Circular economy project accelerator serving businesses, nonprofits and communities. Projects focused on waste prevention, reuse, repair, recycling, organics management</t>
  </si>
  <si>
    <t xml:space="preserve">6-8 months (depending on competing priorities) to a robust product but it will need to be maintained, and updated to stay relevant. </t>
  </si>
  <si>
    <t>Creates a market for recyclable materials, including recycled content.</t>
  </si>
  <si>
    <t>Glass</t>
  </si>
  <si>
    <t>Newspaper</t>
  </si>
  <si>
    <t>Tires</t>
  </si>
  <si>
    <t>Material</t>
  </si>
  <si>
    <t>Corrugated Containers</t>
  </si>
  <si>
    <t>Mixed Paper (general)</t>
  </si>
  <si>
    <t>Food Waste</t>
  </si>
  <si>
    <t>Yard Trimmings</t>
  </si>
  <si>
    <t>Branches</t>
  </si>
  <si>
    <t>HDPE</t>
  </si>
  <si>
    <t>PET</t>
  </si>
  <si>
    <t>Mixed Plastics</t>
  </si>
  <si>
    <t>Mixed Electronics</t>
  </si>
  <si>
    <t>Aluminum Cans</t>
  </si>
  <si>
    <t>Steel Cans</t>
  </si>
  <si>
    <t>Mixed Metals</t>
  </si>
  <si>
    <t>Asphalt Concrete</t>
  </si>
  <si>
    <t>Asphalt Shingles</t>
  </si>
  <si>
    <t>Carpet</t>
  </si>
  <si>
    <t>Dimensional Lumber</t>
  </si>
  <si>
    <t>Drywall</t>
  </si>
  <si>
    <t>Mixed Organics</t>
  </si>
  <si>
    <t>Tons Recovered-Green is more recovered.</t>
  </si>
  <si>
    <t>MTCO2E-Green a lower number, bigger GHG reduction potential.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</si>
</sst>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00,000.00"/>
    <numFmt numFmtId="167" formatCode="000,000"/>
    <numFmt numFmtId="168" formatCode="00,000"/>
    <numFmt numFmtId="169" formatCode="0,000"/>
    <numFmt numFmtId="170" formatCode="_(&quot;$&quot;* #,##0_);_(&quot;$&quot;* \(#,##0\);_(&quot;$&quot;* &quot;-&quot;??_);_(@_)"/>
  </numFmts>
  <fonts count="50" x14ac:knownFonts="1">
    <font>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sz val="11"/>
      <color theme="1"/>
      <name val="Times New Roman"/>
      <family val="1"/>
    </font>
    <font>
      <u/>
      <vertAlign val="superscript"/>
      <sz val="11"/>
      <color rgb="FF008080"/>
      <name val="Calibri"/>
      <family val="2"/>
      <scheme val="minor"/>
    </font>
    <font>
      <u/>
      <sz val="11"/>
      <color rgb="FF000000"/>
      <name val="Calibri"/>
      <family val="2"/>
      <scheme val="minor"/>
    </font>
    <font>
      <sz val="11"/>
      <name val="Calibri"/>
      <family val="2"/>
      <scheme val="minor"/>
    </font>
    <font>
      <sz val="11"/>
      <name val="Times New Roman"/>
      <family val="1"/>
    </font>
    <font>
      <u/>
      <sz val="11"/>
      <name val="Calibri"/>
      <family val="2"/>
      <scheme val="minor"/>
    </font>
    <font>
      <sz val="12"/>
      <color rgb="FF000000"/>
      <name val="Times New Roman"/>
      <family val="1"/>
    </font>
    <font>
      <b/>
      <u/>
      <sz val="11"/>
      <color theme="1"/>
      <name val="Calibri"/>
      <family val="2"/>
      <scheme val="minor"/>
    </font>
    <font>
      <i/>
      <sz val="11"/>
      <color theme="1"/>
      <name val="Calibri"/>
      <family val="2"/>
      <scheme val="minor"/>
    </font>
    <font>
      <b/>
      <sz val="11"/>
      <color rgb="FF000000"/>
      <name val="Arial"/>
      <family val="2"/>
    </font>
    <font>
      <sz val="11"/>
      <color rgb="FF000000"/>
      <name val="Times New Roman"/>
      <family val="1"/>
    </font>
    <font>
      <b/>
      <sz val="11"/>
      <color rgb="FF2B674D"/>
      <name val="Times New Roman"/>
      <family val="1"/>
    </font>
    <font>
      <b/>
      <sz val="11"/>
      <color rgb="FF7DAB8A"/>
      <name val="Times New Roman"/>
      <family val="1"/>
    </font>
    <font>
      <sz val="12.1"/>
      <color rgb="FF000000"/>
      <name val="Arial"/>
      <family val="2"/>
    </font>
    <font>
      <b/>
      <sz val="12.1"/>
      <color rgb="FF000000"/>
      <name val="Arial"/>
      <family val="2"/>
    </font>
    <font>
      <b/>
      <sz val="11"/>
      <name val="Calibri"/>
      <family val="2"/>
      <scheme val="minor"/>
    </font>
    <font>
      <b/>
      <sz val="16"/>
      <name val="Calibri Light"/>
      <family val="2"/>
    </font>
    <font>
      <sz val="13"/>
      <color rgb="FF2F5496"/>
      <name val="Calibri Light"/>
      <family val="2"/>
    </font>
    <font>
      <sz val="11"/>
      <color theme="1"/>
      <name val="Symbol"/>
      <family val="1"/>
      <charset val="2"/>
    </font>
    <font>
      <sz val="7"/>
      <color theme="1"/>
      <name val="Times New Roman"/>
      <family val="1"/>
    </font>
    <font>
      <sz val="11"/>
      <color rgb="FFC00000"/>
      <name val="Calibri"/>
      <family val="2"/>
      <scheme val="minor"/>
    </font>
    <font>
      <sz val="11"/>
      <color theme="1"/>
      <name val="Segoe UI Symbol"/>
      <family val="2"/>
    </font>
    <font>
      <vertAlign val="superscript"/>
      <sz val="11"/>
      <color rgb="FF000000"/>
      <name val="Calibri"/>
      <family val="2"/>
      <scheme val="minor"/>
    </font>
    <font>
      <vertAlign val="superscript"/>
      <sz val="11"/>
      <color rgb="FFC00000"/>
      <name val="Calibri"/>
      <family val="2"/>
      <scheme val="minor"/>
    </font>
    <font>
      <u/>
      <vertAlign val="superscript"/>
      <sz val="11"/>
      <color rgb="FF0563C1"/>
      <name val="Calibri"/>
      <family val="2"/>
      <scheme val="minor"/>
    </font>
    <font>
      <sz val="10"/>
      <color theme="1"/>
      <name val="Calibri"/>
      <family val="2"/>
      <scheme val="minor"/>
    </font>
    <font>
      <vertAlign val="superscript"/>
      <sz val="10"/>
      <color theme="1"/>
      <name val="Calibri"/>
      <family val="2"/>
      <scheme val="minor"/>
    </font>
    <font>
      <sz val="11"/>
      <color rgb="FFC00000"/>
      <name val="Symbol"/>
      <family val="1"/>
      <charset val="2"/>
    </font>
    <font>
      <sz val="7"/>
      <color rgb="FFC00000"/>
      <name val="Times New Roman"/>
      <family val="1"/>
    </font>
    <font>
      <sz val="11"/>
      <color theme="1"/>
      <name val="Calibri"/>
      <family val="2"/>
      <scheme val="minor"/>
    </font>
    <font>
      <sz val="14"/>
      <color theme="1"/>
      <name val="Calibri"/>
      <family val="2"/>
      <scheme val="minor"/>
    </font>
    <font>
      <sz val="14"/>
      <color rgb="FF000000"/>
      <name val="Calibri"/>
      <family val="2"/>
      <scheme val="minor"/>
    </font>
    <font>
      <b/>
      <sz val="14"/>
      <color rgb="FF000000"/>
      <name val="Calibri"/>
      <family val="2"/>
      <scheme val="minor"/>
    </font>
    <font>
      <sz val="11"/>
      <color rgb="FF3F3F76"/>
      <name val="Calibri"/>
      <family val="2"/>
      <scheme val="minor"/>
    </font>
    <font>
      <sz val="10"/>
      <name val="Arial"/>
      <family val="2"/>
    </font>
    <font>
      <sz val="8"/>
      <name val="Calibri"/>
      <family val="2"/>
      <scheme val="minor"/>
    </font>
    <font>
      <b/>
      <sz val="16"/>
      <name val="Calibri"/>
      <family val="2"/>
      <scheme val="minor"/>
    </font>
    <font>
      <sz val="11"/>
      <color theme="0"/>
      <name val="Calibri"/>
      <family val="2"/>
      <scheme val="minor"/>
    </font>
    <font>
      <sz val="16"/>
      <color theme="0"/>
      <name val="Calibri"/>
      <family val="2"/>
      <scheme val="minor"/>
    </font>
    <font>
      <sz val="14"/>
      <color theme="0"/>
      <name val="Calibri"/>
      <family val="2"/>
      <scheme val="minor"/>
    </font>
    <font>
      <sz val="14"/>
      <color theme="0"/>
      <name val="Arial"/>
      <family val="2"/>
    </font>
    <font>
      <u/>
      <sz val="14"/>
      <color theme="0"/>
      <name val="Calibri"/>
      <family val="2"/>
      <scheme val="minor"/>
    </font>
    <font>
      <u/>
      <sz val="11"/>
      <color theme="0"/>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9"/>
        <bgColor indexed="64"/>
      </patternFill>
    </fill>
    <fill>
      <patternFill patternType="solid">
        <fgColor rgb="FFFA9C82"/>
        <bgColor indexed="64"/>
      </patternFill>
    </fill>
    <fill>
      <patternFill patternType="solid">
        <fgColor rgb="FFFFD96D"/>
        <bgColor indexed="64"/>
      </patternFill>
    </fill>
    <fill>
      <patternFill patternType="solid">
        <fgColor rgb="FFA8DC84"/>
        <bgColor indexed="64"/>
      </patternFill>
    </fill>
    <fill>
      <patternFill patternType="solid">
        <fgColor rgb="FFFFCC99"/>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3" fillId="0" borderId="0" applyNumberForma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0" fontId="40" fillId="12" borderId="41" applyNumberFormat="0" applyAlignment="0" applyProtection="0"/>
    <xf numFmtId="0" fontId="41" fillId="0" borderId="0"/>
  </cellStyleXfs>
  <cellXfs count="168">
    <xf numFmtId="0" fontId="0" fillId="0" borderId="0" xfId="0"/>
    <xf numFmtId="0" fontId="1" fillId="0" borderId="0" xfId="0" applyFont="1"/>
    <xf numFmtId="0" fontId="2" fillId="0" borderId="0" xfId="0" applyFont="1"/>
    <xf numFmtId="0" fontId="3" fillId="0" borderId="0" xfId="1"/>
    <xf numFmtId="0" fontId="0" fillId="0" borderId="0" xfId="0" applyAlignment="1">
      <alignment horizontal="left" vertical="center"/>
    </xf>
    <xf numFmtId="0" fontId="0" fillId="0" borderId="0" xfId="0" applyAlignment="1">
      <alignment wrapText="1"/>
    </xf>
    <xf numFmtId="0" fontId="0" fillId="0" borderId="1" xfId="0" applyBorder="1"/>
    <xf numFmtId="2" fontId="0" fillId="0" borderId="0" xfId="0" applyNumberFormat="1"/>
    <xf numFmtId="164" fontId="0" fillId="0" borderId="0" xfId="0" applyNumberFormat="1"/>
    <xf numFmtId="0" fontId="4" fillId="0" borderId="0" xfId="0" applyFont="1"/>
    <xf numFmtId="164" fontId="0" fillId="0" borderId="1" xfId="0" applyNumberFormat="1" applyBorder="1"/>
    <xf numFmtId="0" fontId="0" fillId="3" borderId="0" xfId="0" applyFill="1"/>
    <xf numFmtId="0" fontId="5" fillId="0" borderId="0" xfId="0" applyFont="1"/>
    <xf numFmtId="0" fontId="4" fillId="4" borderId="1" xfId="0" applyFont="1" applyFill="1" applyBorder="1" applyAlignment="1">
      <alignment horizontal="center"/>
    </xf>
    <xf numFmtId="0" fontId="4" fillId="5" borderId="1" xfId="0" applyFont="1" applyFill="1" applyBorder="1" applyAlignment="1">
      <alignment horizontal="center"/>
    </xf>
    <xf numFmtId="0" fontId="4" fillId="2" borderId="1" xfId="0" applyFont="1" applyFill="1" applyBorder="1" applyAlignment="1">
      <alignment horizontal="center"/>
    </xf>
    <xf numFmtId="0" fontId="4" fillId="6" borderId="0" xfId="0" applyFont="1" applyFill="1" applyAlignment="1">
      <alignment vertical="center" wrapText="1"/>
    </xf>
    <xf numFmtId="0" fontId="0" fillId="0" borderId="1" xfId="0" applyBorder="1" applyAlignment="1">
      <alignment horizontal="center"/>
    </xf>
    <xf numFmtId="0" fontId="4" fillId="0" borderId="0" xfId="0" applyFont="1" applyAlignment="1">
      <alignment vertical="center" wrapText="1"/>
    </xf>
    <xf numFmtId="0" fontId="6" fillId="0" borderId="0" xfId="0" applyFont="1"/>
    <xf numFmtId="0" fontId="0" fillId="4" borderId="1" xfId="0" applyFill="1" applyBorder="1" applyAlignment="1">
      <alignment horizontal="center" wrapText="1"/>
    </xf>
    <xf numFmtId="0" fontId="0" fillId="5" borderId="1" xfId="0" applyFill="1" applyBorder="1" applyAlignment="1">
      <alignment horizontal="center"/>
    </xf>
    <xf numFmtId="0" fontId="0" fillId="2" borderId="1" xfId="0" applyFill="1" applyBorder="1" applyAlignment="1">
      <alignment horizontal="center"/>
    </xf>
    <xf numFmtId="0" fontId="0" fillId="0" borderId="0" xfId="0" applyAlignment="1">
      <alignment horizontal="left" vertical="center" wrapText="1"/>
    </xf>
    <xf numFmtId="0" fontId="8" fillId="0" borderId="0" xfId="0" applyFont="1" applyAlignment="1">
      <alignment vertical="center"/>
    </xf>
    <xf numFmtId="0" fontId="0" fillId="0" borderId="1" xfId="0" applyBorder="1" applyAlignment="1">
      <alignment horizontal="center" wrapText="1"/>
    </xf>
    <xf numFmtId="0" fontId="10" fillId="0" borderId="0" xfId="0" applyFont="1" applyAlignment="1">
      <alignment horizontal="left" vertical="center" wrapText="1"/>
    </xf>
    <xf numFmtId="0" fontId="13" fillId="0" borderId="0" xfId="0" applyFont="1" applyAlignment="1">
      <alignment vertical="center"/>
    </xf>
    <xf numFmtId="0" fontId="0" fillId="4" borderId="2" xfId="0" applyFill="1" applyBorder="1" applyAlignment="1">
      <alignment horizontal="center" wrapText="1"/>
    </xf>
    <xf numFmtId="0" fontId="0" fillId="5" borderId="2" xfId="0" applyFill="1" applyBorder="1" applyAlignment="1">
      <alignment horizontal="center"/>
    </xf>
    <xf numFmtId="0" fontId="0" fillId="2" borderId="2" xfId="0" applyFill="1" applyBorder="1" applyAlignment="1">
      <alignment horizontal="center"/>
    </xf>
    <xf numFmtId="0" fontId="0" fillId="3" borderId="6" xfId="0" applyFill="1" applyBorder="1"/>
    <xf numFmtId="0" fontId="4" fillId="5" borderId="0" xfId="0" applyFont="1" applyFill="1" applyAlignment="1">
      <alignment horizontal="left" vertical="center"/>
    </xf>
    <xf numFmtId="0" fontId="4" fillId="2" borderId="0" xfId="0" applyFont="1" applyFill="1" applyAlignment="1">
      <alignment horizontal="left" vertical="center"/>
    </xf>
    <xf numFmtId="0" fontId="3" fillId="0" borderId="0" xfId="1" applyAlignment="1">
      <alignment vertical="center"/>
    </xf>
    <xf numFmtId="0" fontId="16" fillId="4" borderId="0" xfId="0" applyFont="1" applyFill="1" applyAlignment="1">
      <alignment vertical="center"/>
    </xf>
    <xf numFmtId="0" fontId="17" fillId="0" borderId="0" xfId="0" applyFont="1" applyAlignment="1">
      <alignment vertical="center"/>
    </xf>
    <xf numFmtId="0" fontId="21" fillId="0" borderId="0" xfId="0" applyFont="1" applyAlignment="1">
      <alignment horizontal="left" vertical="top" wrapText="1" indent="1"/>
    </xf>
    <xf numFmtId="0" fontId="0" fillId="0" borderId="0" xfId="0" applyAlignment="1">
      <alignment horizontal="right"/>
    </xf>
    <xf numFmtId="14" fontId="0" fillId="0" borderId="0" xfId="0" applyNumberFormat="1"/>
    <xf numFmtId="0" fontId="0" fillId="0" borderId="0" xfId="0"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horizontal="left" vertical="center" indent="2"/>
    </xf>
    <xf numFmtId="0" fontId="3" fillId="0" borderId="0" xfId="1" applyAlignment="1">
      <alignment horizontal="left" vertical="center" indent="2"/>
    </xf>
    <xf numFmtId="0" fontId="0" fillId="0" borderId="0" xfId="0" applyAlignment="1">
      <alignment horizontal="left" vertical="center" indent="2"/>
    </xf>
    <xf numFmtId="0" fontId="27" fillId="0" borderId="0" xfId="0" applyFont="1" applyAlignment="1">
      <alignment horizontal="left" vertical="center" indent="2"/>
    </xf>
    <xf numFmtId="0" fontId="28" fillId="0" borderId="0" xfId="0" applyFont="1" applyAlignment="1">
      <alignment horizontal="left" vertical="center" indent="2"/>
    </xf>
    <xf numFmtId="0" fontId="1" fillId="0" borderId="0" xfId="0" applyFont="1" applyAlignment="1">
      <alignment vertical="center"/>
    </xf>
    <xf numFmtId="0" fontId="33" fillId="0" borderId="0" xfId="0" applyFont="1" applyAlignment="1">
      <alignment vertical="center"/>
    </xf>
    <xf numFmtId="0" fontId="34" fillId="0" borderId="0" xfId="0" applyFont="1" applyAlignment="1">
      <alignment horizontal="left" vertical="center" indent="5"/>
    </xf>
    <xf numFmtId="0" fontId="4" fillId="7" borderId="7" xfId="0" applyFont="1" applyFill="1" applyBorder="1"/>
    <xf numFmtId="0" fontId="22" fillId="0" borderId="11" xfId="0" applyFont="1" applyBorder="1" applyAlignment="1">
      <alignment vertical="center" wrapText="1"/>
    </xf>
    <xf numFmtId="0" fontId="22" fillId="0" borderId="10" xfId="0" applyFont="1" applyBorder="1" applyAlignment="1">
      <alignment vertical="center" wrapText="1"/>
    </xf>
    <xf numFmtId="0" fontId="2" fillId="0" borderId="8" xfId="0" applyFont="1" applyBorder="1" applyAlignment="1">
      <alignment vertical="center" wrapText="1"/>
    </xf>
    <xf numFmtId="0" fontId="2" fillId="7" borderId="7" xfId="0" applyFont="1" applyFill="1" applyBorder="1" applyAlignment="1">
      <alignment wrapText="1"/>
    </xf>
    <xf numFmtId="0" fontId="4" fillId="0" borderId="11" xfId="0" applyFont="1" applyBorder="1" applyAlignment="1">
      <alignment vertical="center" wrapText="1"/>
    </xf>
    <xf numFmtId="0" fontId="2" fillId="0" borderId="10" xfId="0" applyFont="1" applyBorder="1" applyAlignment="1">
      <alignment vertical="center" wrapText="1"/>
    </xf>
    <xf numFmtId="0" fontId="4" fillId="0" borderId="8" xfId="0" applyFont="1" applyBorder="1" applyAlignment="1">
      <alignment vertical="center" wrapText="1"/>
    </xf>
    <xf numFmtId="0" fontId="0" fillId="0" borderId="9" xfId="0" applyBorder="1"/>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13" xfId="0" applyFont="1" applyBorder="1" applyAlignment="1">
      <alignment horizontal="left" vertical="top" wrapText="1"/>
    </xf>
    <xf numFmtId="0" fontId="1" fillId="0" borderId="13" xfId="0" applyFont="1" applyBorder="1" applyAlignment="1">
      <alignment vertical="top" wrapText="1"/>
    </xf>
    <xf numFmtId="2" fontId="4" fillId="0" borderId="14" xfId="0" applyNumberFormat="1" applyFont="1" applyBorder="1"/>
    <xf numFmtId="2" fontId="4" fillId="0" borderId="15" xfId="0" applyNumberFormat="1" applyFont="1" applyBorder="1"/>
    <xf numFmtId="2" fontId="4" fillId="0" borderId="17" xfId="0" applyNumberFormat="1" applyFont="1" applyBorder="1"/>
    <xf numFmtId="2" fontId="4" fillId="0" borderId="18" xfId="0" applyNumberFormat="1" applyFont="1" applyBorder="1"/>
    <xf numFmtId="2" fontId="4" fillId="0" borderId="20" xfId="0" applyNumberFormat="1" applyFont="1" applyBorder="1"/>
    <xf numFmtId="2" fontId="4" fillId="0" borderId="21" xfId="0" applyNumberFormat="1" applyFont="1" applyBorder="1"/>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1" xfId="0" applyFont="1" applyBorder="1" applyAlignment="1">
      <alignment horizontal="left" vertical="top" wrapText="1"/>
    </xf>
    <xf numFmtId="0" fontId="1" fillId="0" borderId="1" xfId="0" applyFont="1" applyBorder="1" applyAlignment="1">
      <alignment vertical="top" wrapText="1"/>
    </xf>
    <xf numFmtId="0" fontId="4" fillId="7" borderId="3" xfId="0" applyFont="1" applyFill="1" applyBorder="1" applyAlignment="1">
      <alignment horizontal="left" vertical="top" wrapText="1"/>
    </xf>
    <xf numFmtId="0" fontId="0" fillId="7" borderId="4" xfId="0" applyFill="1" applyBorder="1" applyAlignment="1">
      <alignment horizontal="left" vertical="top" wrapText="1"/>
    </xf>
    <xf numFmtId="0" fontId="4" fillId="7" borderId="4" xfId="0" applyFont="1" applyFill="1" applyBorder="1" applyAlignment="1">
      <alignment horizontal="left" vertical="top" wrapText="1"/>
    </xf>
    <xf numFmtId="0" fontId="1" fillId="7" borderId="4" xfId="0" applyFont="1" applyFill="1" applyBorder="1" applyAlignment="1">
      <alignment vertical="top" wrapText="1"/>
    </xf>
    <xf numFmtId="0" fontId="4" fillId="7" borderId="5" xfId="0" applyFont="1" applyFill="1" applyBorder="1" applyAlignment="1">
      <alignment horizontal="left" vertical="top" wrapText="1"/>
    </xf>
    <xf numFmtId="0" fontId="0" fillId="0" borderId="2" xfId="0" applyBorder="1"/>
    <xf numFmtId="0" fontId="4" fillId="7" borderId="24" xfId="0" applyFont="1" applyFill="1" applyBorder="1" applyAlignment="1">
      <alignment vertical="center" wrapText="1"/>
    </xf>
    <xf numFmtId="43" fontId="4" fillId="0" borderId="0" xfId="2" applyFont="1" applyAlignment="1">
      <alignment vertical="center" wrapText="1"/>
    </xf>
    <xf numFmtId="43" fontId="0" fillId="0" borderId="0" xfId="2" applyFont="1"/>
    <xf numFmtId="43" fontId="1" fillId="0" borderId="1" xfId="2" applyFont="1" applyBorder="1" applyAlignment="1">
      <alignment vertical="top" wrapText="1"/>
    </xf>
    <xf numFmtId="0" fontId="0" fillId="0" borderId="1" xfId="0" applyBorder="1" applyAlignment="1">
      <alignment horizontal="left" vertical="top" wrapText="1"/>
    </xf>
    <xf numFmtId="43" fontId="36" fillId="0" borderId="1" xfId="2" applyBorder="1" applyAlignment="1">
      <alignment horizontal="left" vertical="top" wrapText="1"/>
    </xf>
    <xf numFmtId="165" fontId="4" fillId="0" borderId="0" xfId="2" applyNumberFormat="1" applyFont="1" applyAlignment="1">
      <alignment vertical="center" wrapText="1"/>
    </xf>
    <xf numFmtId="165" fontId="0" fillId="0" borderId="0" xfId="0" applyNumberFormat="1"/>
    <xf numFmtId="165" fontId="0" fillId="0" borderId="23" xfId="0" applyNumberFormat="1" applyBorder="1"/>
    <xf numFmtId="43" fontId="0" fillId="0" borderId="1" xfId="2" applyFont="1" applyBorder="1"/>
    <xf numFmtId="165" fontId="0" fillId="0" borderId="1" xfId="2" applyNumberFormat="1" applyFont="1" applyBorder="1"/>
    <xf numFmtId="165" fontId="0" fillId="0" borderId="25" xfId="2" applyNumberFormat="1" applyFont="1" applyBorder="1"/>
    <xf numFmtId="165" fontId="0" fillId="0" borderId="26" xfId="2" applyNumberFormat="1" applyFont="1" applyBorder="1"/>
    <xf numFmtId="165" fontId="0" fillId="0" borderId="27" xfId="2" applyNumberFormat="1" applyFont="1" applyBorder="1"/>
    <xf numFmtId="165" fontId="36" fillId="0" borderId="1" xfId="2" applyNumberFormat="1" applyBorder="1" applyAlignment="1">
      <alignment horizontal="left" vertical="top" wrapText="1"/>
    </xf>
    <xf numFmtId="165" fontId="36" fillId="0" borderId="23" xfId="2" applyNumberFormat="1" applyBorder="1" applyAlignment="1">
      <alignment horizontal="left" vertical="top" wrapText="1"/>
    </xf>
    <xf numFmtId="165" fontId="1" fillId="0" borderId="1" xfId="2" applyNumberFormat="1" applyFont="1" applyBorder="1" applyAlignment="1">
      <alignment vertical="top" wrapText="1"/>
    </xf>
    <xf numFmtId="165" fontId="1" fillId="0" borderId="23" xfId="2" applyNumberFormat="1" applyFont="1" applyBorder="1" applyAlignment="1">
      <alignment vertical="top" wrapText="1"/>
    </xf>
    <xf numFmtId="165" fontId="0" fillId="0" borderId="0" xfId="2" applyNumberFormat="1" applyFont="1"/>
    <xf numFmtId="1" fontId="0" fillId="0" borderId="23" xfId="0" applyNumberFormat="1" applyBorder="1"/>
    <xf numFmtId="165" fontId="0" fillId="0" borderId="28" xfId="2" applyNumberFormat="1" applyFont="1" applyBorder="1"/>
    <xf numFmtId="0" fontId="4" fillId="8" borderId="29" xfId="0" applyFont="1" applyFill="1" applyBorder="1" applyAlignment="1">
      <alignment horizontal="center" vertical="center" wrapText="1"/>
    </xf>
    <xf numFmtId="0" fontId="0" fillId="0" borderId="30" xfId="0" applyBorder="1" applyAlignment="1">
      <alignment horizontal="center" vertical="center"/>
    </xf>
    <xf numFmtId="0" fontId="0" fillId="11" borderId="31" xfId="0" applyFill="1" applyBorder="1" applyAlignment="1">
      <alignment horizontal="center" vertical="center" wrapText="1"/>
    </xf>
    <xf numFmtId="0" fontId="0" fillId="0" borderId="32" xfId="0" applyBorder="1" applyAlignment="1">
      <alignment horizontal="center" vertical="center"/>
    </xf>
    <xf numFmtId="0" fontId="4" fillId="11" borderId="31"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4" fillId="9" borderId="33" xfId="0" applyFont="1" applyFill="1" applyBorder="1" applyAlignment="1">
      <alignment horizontal="center" vertical="center" wrapText="1"/>
    </xf>
    <xf numFmtId="0" fontId="0" fillId="0" borderId="34" xfId="0" applyBorder="1" applyAlignment="1">
      <alignment horizontal="center" vertical="center"/>
    </xf>
    <xf numFmtId="43" fontId="4" fillId="0" borderId="0" xfId="2" applyFont="1" applyAlignment="1">
      <alignment horizontal="center" vertical="center" wrapText="1"/>
    </xf>
    <xf numFmtId="1" fontId="4" fillId="0" borderId="14" xfId="0" applyNumberFormat="1" applyFont="1" applyBorder="1"/>
    <xf numFmtId="1" fontId="4" fillId="0" borderId="15" xfId="0" applyNumberFormat="1" applyFont="1" applyBorder="1"/>
    <xf numFmtId="1" fontId="4" fillId="0" borderId="16" xfId="0" applyNumberFormat="1" applyFont="1" applyBorder="1"/>
    <xf numFmtId="1" fontId="4" fillId="0" borderId="17" xfId="0" applyNumberFormat="1" applyFont="1" applyBorder="1"/>
    <xf numFmtId="1" fontId="4" fillId="0" borderId="18" xfId="0" applyNumberFormat="1" applyFont="1" applyBorder="1"/>
    <xf numFmtId="1" fontId="4" fillId="0" borderId="19" xfId="0" applyNumberFormat="1" applyFont="1" applyBorder="1"/>
    <xf numFmtId="1" fontId="4" fillId="0" borderId="20" xfId="0" applyNumberFormat="1" applyFont="1" applyBorder="1"/>
    <xf numFmtId="1" fontId="4" fillId="0" borderId="21" xfId="0" applyNumberFormat="1" applyFont="1" applyBorder="1"/>
    <xf numFmtId="1" fontId="4" fillId="0" borderId="22" xfId="0" applyNumberFormat="1" applyFont="1" applyBorder="1"/>
    <xf numFmtId="0" fontId="5" fillId="7" borderId="3" xfId="0" applyFont="1" applyFill="1" applyBorder="1" applyAlignment="1">
      <alignment horizontal="left" vertical="top" wrapText="1"/>
    </xf>
    <xf numFmtId="0" fontId="37" fillId="7" borderId="4" xfId="0" applyFont="1" applyFill="1" applyBorder="1" applyAlignment="1">
      <alignment horizontal="left" vertical="top" wrapText="1"/>
    </xf>
    <xf numFmtId="0" fontId="5" fillId="7" borderId="4" xfId="0" applyFont="1" applyFill="1" applyBorder="1" applyAlignment="1">
      <alignment horizontal="left" vertical="top" wrapText="1"/>
    </xf>
    <xf numFmtId="0" fontId="38" fillId="7" borderId="4" xfId="0" applyFont="1" applyFill="1" applyBorder="1" applyAlignment="1">
      <alignment vertical="top" wrapText="1"/>
    </xf>
    <xf numFmtId="0" fontId="5" fillId="7" borderId="5" xfId="0" applyFont="1" applyFill="1" applyBorder="1" applyAlignment="1">
      <alignment horizontal="left" vertical="top" wrapText="1"/>
    </xf>
    <xf numFmtId="0" fontId="4" fillId="7" borderId="35" xfId="0" applyFont="1" applyFill="1" applyBorder="1" applyAlignment="1">
      <alignment horizontal="left" vertical="top" wrapText="1"/>
    </xf>
    <xf numFmtId="0" fontId="0" fillId="7" borderId="36" xfId="0" applyFill="1" applyBorder="1" applyAlignment="1">
      <alignment horizontal="left" vertical="top" wrapText="1"/>
    </xf>
    <xf numFmtId="0" fontId="4" fillId="7" borderId="36" xfId="0" applyFont="1" applyFill="1" applyBorder="1" applyAlignment="1">
      <alignment horizontal="left" vertical="top" wrapText="1"/>
    </xf>
    <xf numFmtId="0" fontId="1" fillId="7" borderId="36" xfId="0" applyFont="1" applyFill="1" applyBorder="1" applyAlignment="1">
      <alignment vertical="top" wrapText="1"/>
    </xf>
    <xf numFmtId="0" fontId="4" fillId="7" borderId="37" xfId="0" applyFont="1" applyFill="1" applyBorder="1" applyAlignment="1">
      <alignment horizontal="left" vertical="top" wrapText="1"/>
    </xf>
    <xf numFmtId="0" fontId="0" fillId="0" borderId="1" xfId="0" applyBorder="1" applyAlignment="1">
      <alignment horizontal="center" vertical="center" wrapText="1"/>
    </xf>
    <xf numFmtId="6" fontId="0" fillId="0" borderId="1" xfId="0" applyNumberFormat="1" applyBorder="1" applyAlignment="1">
      <alignment horizontal="center" vertical="center" wrapText="1"/>
    </xf>
    <xf numFmtId="0" fontId="0" fillId="0" borderId="1" xfId="0" applyBorder="1" applyAlignment="1">
      <alignment vertical="center" wrapText="1"/>
    </xf>
    <xf numFmtId="0" fontId="3" fillId="0" borderId="1" xfId="1" applyBorder="1" applyAlignment="1">
      <alignment vertical="center" wrapText="1"/>
    </xf>
    <xf numFmtId="0" fontId="0" fillId="0" borderId="0" xfId="0" applyAlignment="1">
      <alignment horizontal="center" vertical="center"/>
    </xf>
    <xf numFmtId="0" fontId="4" fillId="6" borderId="38" xfId="0" applyFont="1" applyFill="1" applyBorder="1" applyAlignment="1">
      <alignment horizontal="left" vertical="top" wrapText="1"/>
    </xf>
    <xf numFmtId="0" fontId="0" fillId="0" borderId="39" xfId="0" applyBorder="1"/>
    <xf numFmtId="0" fontId="0" fillId="0" borderId="23" xfId="0" applyBorder="1"/>
    <xf numFmtId="0" fontId="0" fillId="0" borderId="40" xfId="0" applyBorder="1"/>
    <xf numFmtId="0" fontId="0" fillId="6" borderId="1" xfId="0" applyFill="1" applyBorder="1"/>
    <xf numFmtId="0" fontId="4" fillId="6" borderId="7" xfId="0" applyFont="1" applyFill="1" applyBorder="1"/>
    <xf numFmtId="0" fontId="0" fillId="6" borderId="1" xfId="0" applyFill="1" applyBorder="1" applyAlignment="1">
      <alignment wrapText="1"/>
    </xf>
    <xf numFmtId="0" fontId="0" fillId="0" borderId="1" xfId="0" applyBorder="1" applyAlignment="1">
      <alignment horizontal="left" vertical="center" wrapText="1"/>
    </xf>
    <xf numFmtId="2" fontId="0" fillId="0" borderId="23" xfId="0" applyNumberFormat="1" applyBorder="1"/>
    <xf numFmtId="165" fontId="47" fillId="0" borderId="0" xfId="4" applyNumberFormat="1" applyFont="1" applyFill="1" applyBorder="1" applyAlignment="1"/>
    <xf numFmtId="0" fontId="44" fillId="0" borderId="0" xfId="0" applyFont="1"/>
    <xf numFmtId="0" fontId="45" fillId="0" borderId="0" xfId="0" applyFont="1"/>
    <xf numFmtId="0" fontId="46" fillId="0" borderId="0" xfId="0" applyFont="1"/>
    <xf numFmtId="168" fontId="46" fillId="0" borderId="0" xfId="0" applyNumberFormat="1" applyFont="1"/>
    <xf numFmtId="0" fontId="48" fillId="0" borderId="0" xfId="1" applyFont="1" applyFill="1" applyBorder="1" applyAlignment="1">
      <alignment wrapText="1"/>
    </xf>
    <xf numFmtId="169" fontId="46" fillId="0" borderId="0" xfId="0" applyNumberFormat="1" applyFont="1"/>
    <xf numFmtId="167" fontId="46" fillId="0" borderId="0" xfId="0" applyNumberFormat="1" applyFont="1"/>
    <xf numFmtId="0" fontId="49" fillId="0" borderId="0" xfId="1" applyFont="1" applyFill="1" applyBorder="1" applyAlignment="1">
      <alignment wrapText="1"/>
    </xf>
    <xf numFmtId="166" fontId="46" fillId="0" borderId="0" xfId="0" applyNumberFormat="1" applyFont="1"/>
    <xf numFmtId="170" fontId="45" fillId="0" borderId="0" xfId="3" applyNumberFormat="1" applyFont="1" applyFill="1" applyBorder="1" applyAlignment="1"/>
    <xf numFmtId="170" fontId="46" fillId="0" borderId="0" xfId="3" applyNumberFormat="1" applyFont="1" applyFill="1" applyBorder="1" applyAlignment="1"/>
    <xf numFmtId="164" fontId="37" fillId="13" borderId="31" xfId="3" applyNumberFormat="1" applyFont="1" applyFill="1" applyBorder="1"/>
    <xf numFmtId="3" fontId="37" fillId="0" borderId="1" xfId="2" applyNumberFormat="1" applyFont="1" applyFill="1" applyBorder="1"/>
    <xf numFmtId="3" fontId="37" fillId="0" borderId="32" xfId="2" applyNumberFormat="1" applyFont="1" applyFill="1" applyBorder="1"/>
    <xf numFmtId="164" fontId="37" fillId="13" borderId="33" xfId="3" applyNumberFormat="1" applyFont="1" applyFill="1" applyBorder="1"/>
    <xf numFmtId="3" fontId="37" fillId="0" borderId="43" xfId="2" applyNumberFormat="1" applyFont="1" applyFill="1" applyBorder="1"/>
    <xf numFmtId="3" fontId="37" fillId="0" borderId="34" xfId="2" applyNumberFormat="1" applyFont="1" applyFill="1" applyBorder="1"/>
    <xf numFmtId="0" fontId="43" fillId="13" borderId="35" xfId="0" applyFont="1" applyFill="1" applyBorder="1"/>
    <xf numFmtId="0" fontId="43" fillId="13" borderId="36" xfId="0" applyFont="1" applyFill="1" applyBorder="1" applyAlignment="1">
      <alignment horizontal="center" vertical="center" wrapText="1"/>
    </xf>
    <xf numFmtId="164" fontId="37" fillId="13" borderId="29" xfId="3" applyNumberFormat="1" applyFont="1" applyFill="1" applyBorder="1"/>
    <xf numFmtId="3" fontId="37" fillId="0" borderId="42" xfId="2" applyNumberFormat="1" applyFont="1" applyFill="1" applyBorder="1"/>
    <xf numFmtId="2" fontId="37" fillId="0" borderId="31" xfId="3" applyNumberFormat="1" applyFont="1" applyFill="1" applyBorder="1"/>
    <xf numFmtId="2" fontId="37" fillId="0" borderId="33" xfId="3" applyNumberFormat="1" applyFont="1" applyFill="1" applyBorder="1"/>
    <xf numFmtId="0" fontId="43" fillId="13" borderId="30" xfId="0" applyFont="1" applyFill="1" applyBorder="1" applyAlignment="1">
      <alignment horizontal="center" vertical="center" wrapText="1"/>
    </xf>
  </cellXfs>
  <cellStyles count="6">
    <cellStyle name="Comma" xfId="2" builtinId="3"/>
    <cellStyle name="Currency" xfId="3" builtinId="4"/>
    <cellStyle name="Hyperlink" xfId="1" builtinId="8"/>
    <cellStyle name="Input" xfId="4" builtinId="20"/>
    <cellStyle name="Normal" xfId="0" builtinId="0"/>
    <cellStyle name="Normal 28" xfId="5" xr:uid="{DF4C506B-8696-4361-ABBC-E5B673759339}"/>
  </cellStyles>
  <dxfs count="7">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medium">
          <color indexed="64"/>
        </left>
        <right style="medium">
          <color indexed="64"/>
        </right>
        <top style="thin">
          <color indexed="64"/>
        </top>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6"/>
        <color auto="1"/>
        <name val="Calibri"/>
        <family val="2"/>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CFF33"/>
      <color rgb="FFF967B3"/>
      <color rgb="FFFF00FF"/>
      <color rgb="FFD1FFFF"/>
      <color rgb="FFFDCFE5"/>
      <color rgb="FFFFFFCC"/>
      <color rgb="FFA8DC84"/>
      <color rgb="FFFFD96D"/>
      <color rgb="FFFA9C82"/>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179070</xdr:rowOff>
    </xdr:from>
    <xdr:to>
      <xdr:col>7</xdr:col>
      <xdr:colOff>581025</xdr:colOff>
      <xdr:row>20</xdr:row>
      <xdr:rowOff>161925</xdr:rowOff>
    </xdr:to>
    <xdr:sp macro="" textlink="">
      <xdr:nvSpPr>
        <xdr:cNvPr id="2" name="TextBox 1">
          <a:extLst>
            <a:ext uri="{FF2B5EF4-FFF2-40B4-BE49-F238E27FC236}">
              <a16:creationId xmlns:a16="http://schemas.microsoft.com/office/drawing/2014/main" id="{8C4500A8-71C2-4EA9-881C-A4DDABE8D3E2}"/>
            </a:ext>
          </a:extLst>
        </xdr:cNvPr>
        <xdr:cNvSpPr txBox="1"/>
      </xdr:nvSpPr>
      <xdr:spPr>
        <a:xfrm>
          <a:off x="85725" y="360045"/>
          <a:ext cx="4810125" cy="3421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BACKGROUND</a:t>
          </a:r>
        </a:p>
        <a:p>
          <a:endParaRPr lang="en-US" sz="1100"/>
        </a:p>
        <a:p>
          <a:r>
            <a:rPr lang="en-US" sz="1100"/>
            <a:t>This quasi</a:t>
          </a:r>
          <a:r>
            <a:rPr lang="en-US" sz="1100" baseline="0"/>
            <a:t> </a:t>
          </a:r>
          <a:r>
            <a:rPr lang="en-US" sz="1100" baseline="0">
              <a:solidFill>
                <a:schemeClr val="dk1"/>
              </a:solidFill>
              <a:effectLst/>
              <a:latin typeface="+mn-lt"/>
              <a:ea typeface="+mn-ea"/>
              <a:cs typeface="+mn-cs"/>
            </a:rPr>
            <a:t>quantitative </a:t>
          </a:r>
          <a:r>
            <a:rPr lang="en-US" sz="1100"/>
            <a:t>tool was developed to give the Center a way to rank</a:t>
          </a:r>
          <a:r>
            <a:rPr lang="en-US" sz="1100" baseline="0"/>
            <a:t> project ideas against the legislative mandate, the Center work plan, Ecology's agency goals, board goals, and Commerce's. </a:t>
          </a:r>
        </a:p>
        <a:p>
          <a:endParaRPr lang="en-US" sz="1100" baseline="0"/>
        </a:p>
        <a:p>
          <a:r>
            <a:rPr lang="en-US" sz="1100" baseline="0"/>
            <a:t>This will give us place to start when new project ideas are introduced. It will facilitate discussion in the context of the goals and directives of the Center. This will also help with </a:t>
          </a:r>
          <a:r>
            <a:rPr lang="en-US" sz="1100" baseline="0">
              <a:solidFill>
                <a:schemeClr val="dk1"/>
              </a:solidFill>
              <a:effectLst/>
              <a:latin typeface="+mn-lt"/>
              <a:ea typeface="+mn-ea"/>
              <a:cs typeface="+mn-cs"/>
            </a:rPr>
            <a:t>consistency</a:t>
          </a:r>
          <a:r>
            <a:rPr lang="en-US" sz="1100" baseline="0"/>
            <a:t> through time and staff changes. </a:t>
          </a:r>
        </a:p>
        <a:p>
          <a:endParaRPr lang="en-US" sz="1100" baseline="0"/>
        </a:p>
        <a:p>
          <a:r>
            <a:rPr lang="en-US" sz="1100" b="1">
              <a:solidFill>
                <a:schemeClr val="dk1"/>
              </a:solidFill>
              <a:effectLst/>
              <a:latin typeface="+mn-lt"/>
              <a:ea typeface="+mn-ea"/>
              <a:cs typeface="+mn-cs"/>
            </a:rPr>
            <a:t>Why do we need a priority tool: </a:t>
          </a:r>
          <a:r>
            <a:rPr lang="en-US" sz="1100">
              <a:solidFill>
                <a:schemeClr val="dk1"/>
              </a:solidFill>
              <a:effectLst/>
              <a:latin typeface="+mn-lt"/>
              <a:ea typeface="+mn-ea"/>
              <a:cs typeface="+mn-cs"/>
            </a:rPr>
            <a:t>RDC resources are thin, our financial resources will be committed in the coming year to NextCycle (including Tina’s time and available contracting resources ($$). The remaining RDC resources are staff time – Kara, Mya, some of Kirk.</a:t>
          </a:r>
        </a:p>
        <a:p>
          <a:endParaRPr lang="en-US">
            <a:effectLst/>
          </a:endParaRPr>
        </a:p>
        <a:p>
          <a:r>
            <a:rPr lang="en-US" sz="1100" b="1">
              <a:solidFill>
                <a:schemeClr val="dk1"/>
              </a:solidFill>
              <a:effectLst/>
              <a:latin typeface="+mn-lt"/>
              <a:ea typeface="+mn-ea"/>
              <a:cs typeface="+mn-cs"/>
            </a:rPr>
            <a:t>Why we need a screening process:</a:t>
          </a:r>
          <a:r>
            <a:rPr lang="en-US" sz="1100">
              <a:solidFill>
                <a:schemeClr val="dk1"/>
              </a:solidFill>
              <a:effectLst/>
              <a:latin typeface="+mn-lt"/>
              <a:ea typeface="+mn-ea"/>
              <a:cs typeface="+mn-cs"/>
            </a:rPr>
            <a:t> with the number of areas where we can focus our resources, we’d like to make strategic choices in the use of resources</a:t>
          </a:r>
          <a:r>
            <a:rPr lang="en-US" sz="1100" baseline="0">
              <a:solidFill>
                <a:schemeClr val="dk1"/>
              </a:solidFill>
              <a:effectLst/>
              <a:latin typeface="+mn-lt"/>
              <a:ea typeface="+mn-ea"/>
              <a:cs typeface="+mn-cs"/>
            </a:rPr>
            <a:t>. It can also provide a consistency through time. </a:t>
          </a:r>
          <a:endParaRPr lang="en-US">
            <a:effectLst/>
          </a:endParaRPr>
        </a:p>
        <a:p>
          <a:endParaRPr lang="en-US" sz="1100" baseline="0"/>
        </a:p>
        <a:p>
          <a:endParaRPr lang="en-US" sz="1100"/>
        </a:p>
      </xdr:txBody>
    </xdr:sp>
    <xdr:clientData/>
  </xdr:twoCellAnchor>
  <xdr:twoCellAnchor>
    <xdr:from>
      <xdr:col>9</xdr:col>
      <xdr:colOff>36195</xdr:colOff>
      <xdr:row>2</xdr:row>
      <xdr:rowOff>20954</xdr:rowOff>
    </xdr:from>
    <xdr:to>
      <xdr:col>16</xdr:col>
      <xdr:colOff>590550</xdr:colOff>
      <xdr:row>32</xdr:row>
      <xdr:rowOff>42334</xdr:rowOff>
    </xdr:to>
    <xdr:sp macro="" textlink="">
      <xdr:nvSpPr>
        <xdr:cNvPr id="3" name="TextBox 2">
          <a:extLst>
            <a:ext uri="{FF2B5EF4-FFF2-40B4-BE49-F238E27FC236}">
              <a16:creationId xmlns:a16="http://schemas.microsoft.com/office/drawing/2014/main" id="{136EA8CB-F19B-424C-9623-40E57D277F1D}"/>
            </a:ext>
          </a:extLst>
        </xdr:cNvPr>
        <xdr:cNvSpPr txBox="1"/>
      </xdr:nvSpPr>
      <xdr:spPr>
        <a:xfrm>
          <a:off x="5772362" y="380787"/>
          <a:ext cx="4851188" cy="541888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HOW</a:t>
          </a:r>
          <a:r>
            <a:rPr lang="en-US" sz="1100" b="1" baseline="0"/>
            <a:t> TO</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t>Find</a:t>
          </a:r>
          <a:r>
            <a:rPr lang="en-US" sz="1100" baseline="0"/>
            <a:t> your tab and fill in all cells in the scoring table.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The grid cells are controlled by a drop down 0-3, no decimals allowed or other numbers.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The criteria is separated into quantitative and qualitative, with 3 criteria each. The idea was to give projects with less connection to hard data (qualitative) an equal evaluation. </a:t>
          </a:r>
          <a:r>
            <a:rPr lang="en-US" sz="1100" baseline="0">
              <a:solidFill>
                <a:schemeClr val="dk1"/>
              </a:solidFill>
              <a:effectLst/>
              <a:latin typeface="+mn-lt"/>
              <a:ea typeface="+mn-ea"/>
              <a:cs typeface="+mn-cs"/>
            </a:rPr>
            <a:t>We made the choice to limit the criterial to 6 total. Each was given equal weight with a range of 0-3 has the scoring option. </a:t>
          </a:r>
          <a:endParaRPr lang="en-US">
            <a:effectLst/>
          </a:endParaRPr>
        </a:p>
        <a:p>
          <a:endParaRPr lang="en-US" sz="1100" baseline="0"/>
        </a:p>
        <a:p>
          <a:r>
            <a:rPr lang="en-US" sz="1100" baseline="0"/>
            <a:t>Each criterial was mostly taken directly from the legislative mandate. In () after is an acronym referencing what goal it relates to. For example LM3a means it came from the legislative mandate 3a. </a:t>
          </a:r>
        </a:p>
        <a:p>
          <a:endParaRPr lang="en-US" sz="1100" baseline="0"/>
        </a:p>
        <a:p>
          <a:r>
            <a:rPr lang="en-US" sz="1100" baseline="0"/>
            <a:t>The top columns are a list of projects we have plans to continue doing or would like to do. For more details on the projects see the Project ideas details tab.</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As scores are filled in the conditional formatting showing high values in green and low values in yellow. </a:t>
          </a:r>
          <a:r>
            <a:rPr lang="en-US" sz="1100" baseline="0">
              <a:solidFill>
                <a:schemeClr val="dk1"/>
              </a:solidFill>
              <a:effectLst/>
              <a:latin typeface="+mn-lt"/>
              <a:ea typeface="+mn-ea"/>
              <a:cs typeface="+mn-cs"/>
            </a:rPr>
            <a:t>Once all the cells are filled in the scores will autofill in the ranking results table below, the project titles will not auto fill, you have to copy/paste them below or don't worry about it and I will do it. </a:t>
          </a:r>
          <a:endParaRPr lang="en-US" sz="1100" baseline="0"/>
        </a:p>
        <a:p>
          <a:endParaRPr lang="en-US" sz="1100" baseline="0"/>
        </a:p>
        <a:p>
          <a:r>
            <a:rPr lang="en-US" sz="1100" baseline="0"/>
            <a:t>Once you are done, email it back to Mya and she will compile everyone's results and share back with the group. You can see an example from our internal test group on the All Scores tab. </a:t>
          </a:r>
        </a:p>
        <a:p>
          <a:endParaRPr lang="en-US" sz="1100" baseline="0"/>
        </a:p>
        <a:p>
          <a:r>
            <a:rPr lang="en-US" sz="1100" b="1" baseline="0"/>
            <a:t>These results would be used to direct what projects and the order of priority the RDC should work on. </a:t>
          </a:r>
          <a:endParaRPr lang="en-US" sz="1100" b="1"/>
        </a:p>
      </xdr:txBody>
    </xdr:sp>
    <xdr:clientData/>
  </xdr:twoCellAnchor>
  <xdr:twoCellAnchor>
    <xdr:from>
      <xdr:col>18</xdr:col>
      <xdr:colOff>45719</xdr:colOff>
      <xdr:row>17</xdr:row>
      <xdr:rowOff>30480</xdr:rowOff>
    </xdr:from>
    <xdr:to>
      <xdr:col>25</xdr:col>
      <xdr:colOff>5715</xdr:colOff>
      <xdr:row>26</xdr:row>
      <xdr:rowOff>178859</xdr:rowOff>
    </xdr:to>
    <xdr:sp macro="" textlink="">
      <xdr:nvSpPr>
        <xdr:cNvPr id="4" name="TextBox 3">
          <a:extLst>
            <a:ext uri="{FF2B5EF4-FFF2-40B4-BE49-F238E27FC236}">
              <a16:creationId xmlns:a16="http://schemas.microsoft.com/office/drawing/2014/main" id="{4B65391D-C105-4555-B07F-161000628EC7}"/>
            </a:ext>
          </a:extLst>
        </xdr:cNvPr>
        <xdr:cNvSpPr txBox="1"/>
      </xdr:nvSpPr>
      <xdr:spPr>
        <a:xfrm>
          <a:off x="11237594" y="3107055"/>
          <a:ext cx="4227196" cy="1777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WHATS NEXT</a:t>
          </a:r>
        </a:p>
        <a:p>
          <a:endParaRPr lang="en-US" sz="1100" b="1"/>
        </a:p>
        <a:p>
          <a:r>
            <a:rPr lang="en-US" sz="1100" b="0" baseline="0"/>
            <a:t>Give us project ideas to input to test the ranking tool.</a:t>
          </a:r>
          <a:endParaRPr lang="en-US" sz="1100" b="0"/>
        </a:p>
        <a:p>
          <a:endParaRPr lang="en-US" sz="1100" b="0"/>
        </a:p>
        <a:p>
          <a:r>
            <a:rPr lang="en-US" sz="1100" b="0"/>
            <a:t>Tell</a:t>
          </a:r>
          <a:r>
            <a:rPr lang="en-US" sz="1100" b="0" baseline="0"/>
            <a:t> us what you think.  </a:t>
          </a:r>
        </a:p>
        <a:p>
          <a:r>
            <a:rPr lang="en-US" sz="1100" b="0" baseline="0"/>
            <a:t>Think of new project ideas, enter them into the project idea tab and the project picker tool. Then test them out. </a:t>
          </a:r>
        </a:p>
        <a:p>
          <a:endParaRPr lang="en-US" sz="1100" b="0" baseline="0"/>
        </a:p>
        <a:p>
          <a:r>
            <a:rPr lang="en-US" sz="1100" b="0" baseline="0"/>
            <a:t>Finalize and present to advisory board at October 2023 board meeting. </a:t>
          </a:r>
        </a:p>
        <a:p>
          <a:endParaRPr lang="en-US" sz="1100" b="0" baseline="0"/>
        </a:p>
        <a:p>
          <a:endParaRPr lang="en-US" sz="1100" b="1"/>
        </a:p>
      </xdr:txBody>
    </xdr:sp>
    <xdr:clientData/>
  </xdr:twoCellAnchor>
  <xdr:twoCellAnchor>
    <xdr:from>
      <xdr:col>18</xdr:col>
      <xdr:colOff>28996</xdr:colOff>
      <xdr:row>2</xdr:row>
      <xdr:rowOff>29209</xdr:rowOff>
    </xdr:from>
    <xdr:to>
      <xdr:col>24</xdr:col>
      <xdr:colOff>600074</xdr:colOff>
      <xdr:row>7</xdr:row>
      <xdr:rowOff>15875</xdr:rowOff>
    </xdr:to>
    <xdr:sp macro="" textlink="">
      <xdr:nvSpPr>
        <xdr:cNvPr id="5" name="TextBox 4">
          <a:extLst>
            <a:ext uri="{FF2B5EF4-FFF2-40B4-BE49-F238E27FC236}">
              <a16:creationId xmlns:a16="http://schemas.microsoft.com/office/drawing/2014/main" id="{3D5E9B61-43DA-403B-810E-13273122E86A}"/>
            </a:ext>
          </a:extLst>
        </xdr:cNvPr>
        <xdr:cNvSpPr txBox="1"/>
      </xdr:nvSpPr>
      <xdr:spPr>
        <a:xfrm>
          <a:off x="11220871" y="391159"/>
          <a:ext cx="4228678" cy="891541"/>
        </a:xfrm>
        <a:prstGeom prst="rect">
          <a:avLst/>
        </a:prstGeom>
        <a:solidFill>
          <a:srgbClr val="CCFF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DATA TO SUPPORT PROJECT IDEAS</a:t>
          </a:r>
        </a:p>
        <a:p>
          <a:endParaRPr lang="en-US" sz="1100" b="1"/>
        </a:p>
        <a:p>
          <a:r>
            <a:rPr lang="en-US" sz="1100" b="1"/>
            <a:t>Some</a:t>
          </a:r>
          <a:r>
            <a:rPr lang="en-US" sz="1100" b="1" baseline="0"/>
            <a:t> background data for context about different materials and data points in Washington's waste stream. </a:t>
          </a:r>
          <a:endParaRPr lang="en-US" sz="1100" b="1"/>
        </a:p>
        <a:p>
          <a:endParaRPr lang="en-US" sz="1100" b="1"/>
        </a:p>
        <a:p>
          <a:endParaRPr lang="en-US" sz="1100" b="1"/>
        </a:p>
      </xdr:txBody>
    </xdr:sp>
    <xdr:clientData/>
  </xdr:twoCellAnchor>
  <xdr:twoCellAnchor>
    <xdr:from>
      <xdr:col>18</xdr:col>
      <xdr:colOff>43178</xdr:colOff>
      <xdr:row>9</xdr:row>
      <xdr:rowOff>32807</xdr:rowOff>
    </xdr:from>
    <xdr:to>
      <xdr:col>25</xdr:col>
      <xdr:colOff>12276</xdr:colOff>
      <xdr:row>14</xdr:row>
      <xdr:rowOff>32808</xdr:rowOff>
    </xdr:to>
    <xdr:sp macro="" textlink="">
      <xdr:nvSpPr>
        <xdr:cNvPr id="6" name="TextBox 5">
          <a:extLst>
            <a:ext uri="{FF2B5EF4-FFF2-40B4-BE49-F238E27FC236}">
              <a16:creationId xmlns:a16="http://schemas.microsoft.com/office/drawing/2014/main" id="{2479CB58-8FEF-4CBA-842D-F28CA194941E}"/>
            </a:ext>
          </a:extLst>
        </xdr:cNvPr>
        <xdr:cNvSpPr txBox="1"/>
      </xdr:nvSpPr>
      <xdr:spPr>
        <a:xfrm>
          <a:off x="11235053" y="1661582"/>
          <a:ext cx="4236298" cy="904876"/>
        </a:xfrm>
        <a:prstGeom prst="rect">
          <a:avLst/>
        </a:prstGeom>
        <a:solidFill>
          <a:srgbClr val="D1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PROJECT</a:t>
          </a:r>
          <a:r>
            <a:rPr lang="en-US" sz="1100" b="1" baseline="0"/>
            <a:t> IDEAS DETAILS TAB</a:t>
          </a:r>
          <a:endParaRPr lang="en-US" sz="1100" b="1"/>
        </a:p>
        <a:p>
          <a:endParaRPr lang="en-US" sz="1100" b="1"/>
        </a:p>
        <a:p>
          <a:r>
            <a:rPr lang="en-US" sz="1100" b="0" baseline="0"/>
            <a:t>Check out the next tab - Project ideas details for more information about each idea. </a:t>
          </a: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244263</xdr:colOff>
      <xdr:row>0</xdr:row>
      <xdr:rowOff>59068</xdr:rowOff>
    </xdr:from>
    <xdr:to>
      <xdr:col>9</xdr:col>
      <xdr:colOff>630441</xdr:colOff>
      <xdr:row>22</xdr:row>
      <xdr:rowOff>100854</xdr:rowOff>
    </xdr:to>
    <xdr:sp macro="" textlink="">
      <xdr:nvSpPr>
        <xdr:cNvPr id="2" name="TextBox 1">
          <a:extLst>
            <a:ext uri="{FF2B5EF4-FFF2-40B4-BE49-F238E27FC236}">
              <a16:creationId xmlns:a16="http://schemas.microsoft.com/office/drawing/2014/main" id="{2A2EC325-354E-B7B7-B33A-3D922955974B}"/>
            </a:ext>
          </a:extLst>
        </xdr:cNvPr>
        <xdr:cNvSpPr txBox="1"/>
      </xdr:nvSpPr>
      <xdr:spPr>
        <a:xfrm>
          <a:off x="10273528" y="59068"/>
          <a:ext cx="7064884" cy="5566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Understanding the</a:t>
          </a:r>
          <a:r>
            <a:rPr lang="en-US" sz="1400" baseline="0">
              <a:solidFill>
                <a:schemeClr val="dk1"/>
              </a:solidFill>
              <a:effectLst/>
              <a:latin typeface="+mn-lt"/>
              <a:ea typeface="+mn-ea"/>
              <a:cs typeface="+mn-cs"/>
            </a:rPr>
            <a:t> EPA Waste REductin Model (WARM) model:</a:t>
          </a:r>
          <a:endParaRPr lang="en-US" sz="1400">
            <a:effectLst/>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Column</a:t>
          </a:r>
          <a:r>
            <a:rPr lang="en-US" sz="1400" baseline="0">
              <a:solidFill>
                <a:schemeClr val="dk1"/>
              </a:solidFill>
              <a:effectLst/>
              <a:latin typeface="+mn-lt"/>
              <a:ea typeface="+mn-ea"/>
              <a:cs typeface="+mn-cs"/>
            </a:rPr>
            <a:t> B: </a:t>
          </a:r>
          <a:r>
            <a:rPr lang="en-US" sz="1400">
              <a:solidFill>
                <a:schemeClr val="dk1"/>
              </a:solidFill>
              <a:effectLst/>
              <a:latin typeface="+mn-lt"/>
              <a:ea typeface="+mn-ea"/>
              <a:cs typeface="+mn-cs"/>
            </a:rPr>
            <a:t>The EPA WARM model version</a:t>
          </a:r>
          <a:r>
            <a:rPr lang="en-US" sz="1400" baseline="0">
              <a:solidFill>
                <a:schemeClr val="dk1"/>
              </a:solidFill>
              <a:effectLst/>
              <a:latin typeface="+mn-lt"/>
              <a:ea typeface="+mn-ea"/>
              <a:cs typeface="+mn-cs"/>
            </a:rPr>
            <a:t> v15. using 2021 Ecology solid waste statewide rollup data (analysis done by Caityln Roehmholdt 9/2023) is the output for MTC02E (million tons of CO2 equivalent). The whole table is sorted by materials with the lowest GHG number, or reduction potential. </a:t>
          </a:r>
        </a:p>
        <a:p>
          <a:endParaRPr lang="en-US" sz="14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effectLst/>
              <a:latin typeface="+mn-lt"/>
              <a:ea typeface="+mn-ea"/>
              <a:cs typeface="+mn-cs"/>
            </a:rPr>
            <a:t>The purpose of the WARM is to calculate greenhouse gas (GHG) emission reductions from various waste management scenarios. This table uses Ecology’s 2021 data to show the estimated GHG savings from recovering materials for recycling, composting, energy recovery, and anaerobic digestion compared to if those materials had been landfilled. Lower numbers represent greater GHG savings across the life cycle of that material as measured in metric tons of carbon dioxide equivalent (MTCO2E). </a:t>
          </a:r>
          <a:r>
            <a:rPr lang="en-US" sz="1400" b="0" i="0">
              <a:solidFill>
                <a:schemeClr val="dk1"/>
              </a:solidFill>
              <a:effectLst/>
              <a:latin typeface="+mn-lt"/>
              <a:ea typeface="+mn-ea"/>
              <a:cs typeface="+mn-cs"/>
            </a:rPr>
            <a:t>The results reflect</a:t>
          </a:r>
          <a:r>
            <a:rPr lang="en-US" sz="1400" b="0" i="0" baseline="0">
              <a:solidFill>
                <a:schemeClr val="dk1"/>
              </a:solidFill>
              <a:effectLst/>
              <a:latin typeface="+mn-lt"/>
              <a:ea typeface="+mn-ea"/>
              <a:cs typeface="+mn-cs"/>
            </a:rPr>
            <a:t> current WA practices, no alternative scenrios, just the data input as we recieved it. </a:t>
          </a:r>
          <a:endParaRPr lang="en-US" sz="1400">
            <a:effectLst/>
          </a:endParaRPr>
        </a:p>
        <a:p>
          <a:endParaRPr lang="en-US" sz="1400" baseline="0"/>
        </a:p>
        <a:p>
          <a:r>
            <a:rPr lang="en-US" sz="1400" baseline="0"/>
            <a:t>Column E: Tons </a:t>
          </a:r>
          <a:r>
            <a:rPr lang="en-US" sz="1400" b="1" baseline="0"/>
            <a:t>recovered</a:t>
          </a:r>
          <a:r>
            <a:rPr lang="en-US" sz="1400" baseline="0"/>
            <a:t> is also from Ecology's solid waste program 2021 disposal data, found here: </a:t>
          </a:r>
          <a:r>
            <a:rPr lang="en-US" sz="1400">
              <a:hlinkClick xmlns:r="http://schemas.openxmlformats.org/officeDocument/2006/relationships" r:id=""/>
            </a:rPr>
            <a:t>Solid waste &amp; recycling data - Washington State Department of Ecology</a:t>
          </a:r>
          <a:endParaRPr lang="en-US" sz="1400"/>
        </a:p>
        <a:p>
          <a:endParaRPr lang="en-US" sz="1400"/>
        </a:p>
        <a:p>
          <a:r>
            <a:rPr lang="en-US" sz="1400"/>
            <a:t>The table</a:t>
          </a:r>
          <a:r>
            <a:rPr lang="en-US" sz="1400" baseline="0"/>
            <a:t> lists the top 21 materials based on the ability to use WARM to calculate emission reduction potential. The table uses conditional formatting (green to red shading) to make it easier to visualize the rankings of materials in the different columns. </a:t>
          </a:r>
        </a:p>
        <a:p>
          <a:endParaRPr lang="en-US" sz="1400" baseline="0"/>
        </a:p>
        <a:p>
          <a:r>
            <a:rPr lang="en-US" sz="1400" baseline="0"/>
            <a:t>This table is meant to give some context when thinking of which materials to choose for a project proposal. This list does not provide data for all materials in the waste or recovery stream. The list represents the top 21 materials that have WARM outputs.</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39</xdr:row>
      <xdr:rowOff>171450</xdr:rowOff>
    </xdr:from>
    <xdr:to>
      <xdr:col>7</xdr:col>
      <xdr:colOff>577215</xdr:colOff>
      <xdr:row>56</xdr:row>
      <xdr:rowOff>125730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639050"/>
          <a:ext cx="5501640" cy="3030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What are the Recycling Development Center's duties?</a:t>
          </a:r>
          <a:endParaRPr lang="en-US" sz="1100" b="1" i="0">
            <a:solidFill>
              <a:schemeClr val="dk1"/>
            </a:solidFill>
            <a:effectLst/>
            <a:latin typeface="+mn-lt"/>
            <a:ea typeface="+mn-ea"/>
            <a:cs typeface="+mn-cs"/>
          </a:endParaRPr>
        </a:p>
        <a:p>
          <a:r>
            <a:rPr lang="en-US" sz="1100" b="0" i="0">
              <a:solidFill>
                <a:schemeClr val="dk1"/>
              </a:solidFill>
              <a:effectLst/>
              <a:latin typeface="+mn-lt"/>
              <a:ea typeface="+mn-ea"/>
              <a:cs typeface="+mn-cs"/>
            </a:rPr>
            <a:t>Develop an annual work plan addressing recycling markets. </a:t>
          </a:r>
        </a:p>
        <a:p>
          <a:r>
            <a:rPr lang="en-US" sz="1100" b="0" i="0">
              <a:solidFill>
                <a:schemeClr val="dk1"/>
              </a:solidFill>
              <a:effectLst/>
              <a:latin typeface="+mn-lt"/>
              <a:ea typeface="+mn-ea"/>
              <a:cs typeface="+mn-cs"/>
            </a:rPr>
            <a:t>Evaluate, analyze, and make recommendations on state policies that affect recycling markets.</a:t>
          </a:r>
        </a:p>
        <a:p>
          <a:r>
            <a:rPr lang="en-US" sz="1100" b="0" i="0">
              <a:solidFill>
                <a:schemeClr val="dk1"/>
              </a:solidFill>
              <a:effectLst/>
              <a:latin typeface="+mn-lt"/>
              <a:ea typeface="+mn-ea"/>
              <a:cs typeface="+mn-cs"/>
            </a:rPr>
            <a:t>Work with stakeholders involved in the recycling market and recyclable materials.</a:t>
          </a:r>
        </a:p>
        <a:p>
          <a:r>
            <a:rPr lang="en-US" sz="1100" b="0" i="0">
              <a:solidFill>
                <a:schemeClr val="dk1"/>
              </a:solidFill>
              <a:effectLst/>
              <a:latin typeface="+mn-lt"/>
              <a:ea typeface="+mn-ea"/>
              <a:cs typeface="+mn-cs"/>
            </a:rPr>
            <a:t>Study developments in recycling markets.</a:t>
          </a:r>
        </a:p>
        <a:p>
          <a:r>
            <a:rPr lang="en-US" sz="1100" b="0" i="0">
              <a:solidFill>
                <a:schemeClr val="dk1"/>
              </a:solidFill>
              <a:effectLst/>
              <a:latin typeface="+mn-lt"/>
              <a:ea typeface="+mn-ea"/>
              <a:cs typeface="+mn-cs"/>
            </a:rPr>
            <a:t>Obtain and communicate important findings concerning recycling markets.</a:t>
          </a:r>
        </a:p>
        <a:p>
          <a:r>
            <a:rPr lang="en-US" sz="1100" b="0" i="0">
              <a:solidFill>
                <a:schemeClr val="dk1"/>
              </a:solidFill>
              <a:effectLst/>
              <a:latin typeface="+mn-lt"/>
              <a:ea typeface="+mn-ea"/>
              <a:cs typeface="+mn-cs"/>
            </a:rPr>
            <a:t>Provide grants or contracts to further develop recycling markets.</a:t>
          </a:r>
        </a:p>
        <a:p>
          <a:r>
            <a:rPr lang="en-US" sz="1100" b="0" i="0">
              <a:solidFill>
                <a:schemeClr val="dk1"/>
              </a:solidFill>
              <a:effectLst/>
              <a:latin typeface="+mn-lt"/>
              <a:ea typeface="+mn-ea"/>
              <a:cs typeface="+mn-cs"/>
            </a:rPr>
            <a:t>Provide business or marketing assistance to public and private sector stakeholders.</a:t>
          </a:r>
        </a:p>
        <a:p>
          <a:r>
            <a:rPr lang="en-US" sz="1100" b="0" i="0">
              <a:solidFill>
                <a:schemeClr val="dk1"/>
              </a:solidFill>
              <a:effectLst/>
              <a:latin typeface="+mn-lt"/>
              <a:ea typeface="+mn-ea"/>
              <a:cs typeface="+mn-cs"/>
            </a:rPr>
            <a:t>Represent the state in regional and national market development issues.</a:t>
          </a:r>
        </a:p>
        <a:p>
          <a:r>
            <a:rPr lang="en-US" sz="1100" b="0" i="0">
              <a:solidFill>
                <a:schemeClr val="dk1"/>
              </a:solidFill>
              <a:effectLst/>
              <a:latin typeface="+mn-lt"/>
              <a:ea typeface="+mn-ea"/>
              <a:cs typeface="+mn-cs"/>
            </a:rPr>
            <a:t>Work to create a regional recycling development council.</a:t>
          </a:r>
        </a:p>
        <a:p>
          <a:r>
            <a:rPr lang="en-US" sz="1100" b="0" i="0">
              <a:solidFill>
                <a:schemeClr val="dk1"/>
              </a:solidFill>
              <a:effectLst/>
              <a:latin typeface="+mn-lt"/>
              <a:ea typeface="+mn-ea"/>
              <a:cs typeface="+mn-cs"/>
            </a:rPr>
            <a:t>Report the project’s progress to the legislature on even-numbered years.</a:t>
          </a:r>
        </a:p>
        <a:p>
          <a:r>
            <a:rPr lang="en-US">
              <a:hlinkClick xmlns:r="http://schemas.openxmlformats.org/officeDocument/2006/relationships" r:id=""/>
            </a:rPr>
            <a:t>Recycling Development Center - Washington State Department of Ecology</a:t>
          </a:r>
          <a:endParaRPr lang="en-US" sz="1100"/>
        </a:p>
      </xdr:txBody>
    </xdr:sp>
    <xdr:clientData/>
  </xdr:twoCellAnchor>
  <xdr:twoCellAnchor>
    <xdr:from>
      <xdr:col>8</xdr:col>
      <xdr:colOff>104775</xdr:colOff>
      <xdr:row>35</xdr:row>
      <xdr:rowOff>169545</xdr:rowOff>
    </xdr:from>
    <xdr:to>
      <xdr:col>25</xdr:col>
      <xdr:colOff>419100</xdr:colOff>
      <xdr:row>56</xdr:row>
      <xdr:rowOff>161925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38800" y="6503670"/>
          <a:ext cx="10677525" cy="4202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hlinkClick xmlns:r="http://schemas.openxmlformats.org/officeDocument/2006/relationships" r:id=""/>
            </a:rPr>
            <a:t>RCW 70A.240.030: Recycling development center—Creation—Purpose and duties—Report to the legislature and governor—Interagency agreement—Rules. (wa.gov)</a:t>
          </a:r>
          <a:endParaRPr lang="en-US"/>
        </a:p>
        <a:p>
          <a:r>
            <a:rPr lang="en-US"/>
            <a:t>RCW 70A.240.030 Recycling development center—Creation—Purpose and duties—Report to the legislature and governor—Interagency agreement—Rules. (1) The recycling development center is created within the department of ecology. (2) The purpose of the center is to provide or facilitate basic and applied research and development, marketing, and policy analysis in furthering the development of markets and processing for recycled commodities and products. As used in this chapter, market development consists of public and private activities that are used to overcome impediments preventing full and productive use of secondary materials diverted from the waste stream, and that encourage and expand use of those materials and subsequent products. In fulfilling this mission, the center must initially direct its services to businesses that transform or remanufacture waste materials into usable or marketable materials or products for use rather than disposal. (3) The center must perform the following activities: (a) Develop an annual work plan. The work plan must describe actions and recommendations for developing markets for commodities comprising a significant percentage of the waste stream and having potential for use as an industrial or commercial feedstock, with initial focus on mixed waste paper and plastics; (b) Evaluate, analyze, and make recommendations on state policies that may affect markets for recyclable materials. Such recommendations must include explicit consideration of the costs and benefits of the market-effecting policies, including estimates of the anticipated: Rate impacts on solid waste utility ratepayers; impacts on the prices of consumer goods affected by the recommended policies; and impacts on rates of recycling or utilization of postconsumer materials; (c) Work with manufacturers and producers of packaging and other potentially recyclable materials on their work to increase the ability of their products to be recycled or reduced in Washington; (d) Initiate, conduct, or contract for studies relating to market development for recyclable materials, including but not limited to applied research, technology transfer, life-cycle analysis, and pilot demonstration projects;+ (e) Obtain and disseminate information relating to market development for recyclable materials from other state and local agencies and other sources; (f) Contract with individuals, corporations, trade associations, and research institutions for the purposes of this chapter; (g) Provide grants or contracts to local governments, state agencies, or other public institutions to further the development or revitalization of recycling markets in accordance with applicable rules and regulations; (h) Provide business and marketing assistance to public and private sector entities within the state; (i) Represent the state in regional and national market development issues and work to create a regional recycling development council that will work across either state or provincial borders, or both; (j) Wherever necessary, the center must work with: Material recovery facility operators; public and private sector recycling and solid waste industries; packaging manufacturers and retailers; local governments; environmental organizations; interested colleges and universities; and state agencies, including the department of commerce and the utilities and transportation commission; and RCW (10/5/2022 12:35 PM) [ 1 ] (k) Report to the legislature and the governor each even-numbered year on the progress of achieving the center's purpose and performing the center's activities, including any effects on state recycling rates or rates of utilization of postconsumer materials in manufactured products that can reasonably be attributed, at least in part, to the activities of the center. (4) In order to carry out its responsibilities under this chapter, the department must enter into an interagency agreement with the department of commerce to perform or contract for the following activities: (a) Provide targeted business assistance to recycling businesses, including: (i) Development of business plans; (ii) Market research and planning information; (iii) Referral and information on market conditions; and (iv) Information on new technology and product development; (b) Conduct outreach to negotiate voluntary agreements with manufacturers to increase the use of recycled materials in products and product development; (c) Support, promote, and identify research and development to stimulate new technologies and products using recycled materials; (d) Actively promote manufacturing with recycled commodities, as well as purchasing of recycled products by state agencies consistent with and in addition to the requirements of chapter 43.19A RCW and RCW 39.26.255, local governments, and the private sector; (e) Undertake studies on the unmet capital and other needs of reprocessing and manufacturing firms using recycled materials, such as financing and incentive programs; and (f) Conduct research to understand the waste stream supply chain and incentive strategies for retention, expansion, and attraction of innovative recycling technology businesses. (5) The department may adopt any rules necessary to implement and enforce this chapter including, but not limited to, measures for the center's performance. [2019 c 166 § 3. Formerly RCW 70.370.030.] Effective date—2019 c 166: See note following RCW 70A.240.010.</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250590</xdr:colOff>
      <xdr:row>12</xdr:row>
      <xdr:rowOff>106392</xdr:rowOff>
    </xdr:to>
    <xdr:pic>
      <xdr:nvPicPr>
        <xdr:cNvPr id="2" name="Picture 1">
          <a:extLst>
            <a:ext uri="{FF2B5EF4-FFF2-40B4-BE49-F238E27FC236}">
              <a16:creationId xmlns:a16="http://schemas.microsoft.com/office/drawing/2014/main" id="{D6B75622-A277-4131-A7F4-C577753CD574}"/>
            </a:ext>
          </a:extLst>
        </xdr:cNvPr>
        <xdr:cNvPicPr>
          <a:picLocks noChangeAspect="1"/>
        </xdr:cNvPicPr>
      </xdr:nvPicPr>
      <xdr:blipFill>
        <a:blip xmlns:r="http://schemas.openxmlformats.org/officeDocument/2006/relationships" r:embed="rId1"/>
        <a:stretch>
          <a:fillRect/>
        </a:stretch>
      </xdr:blipFill>
      <xdr:spPr>
        <a:xfrm>
          <a:off x="0" y="0"/>
          <a:ext cx="6960000" cy="22799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tateofwa-my.sharepoint.com/personal/mkey461_ecy_wa_gov/Documents/Data/Copy%20of%20WARM%202021%20v15.1.xls" TargetMode="External"/><Relationship Id="rId1" Type="http://schemas.openxmlformats.org/officeDocument/2006/relationships/externalLinkPath" Target="http://teams/sites/W2R/RecyclingDevelopmentCenter/Work%20Plan/Copy%20of%20WARM%202021%20v1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ser's Guide"/>
      <sheetName val="Analysis Inputs"/>
      <sheetName val="Summary Data"/>
      <sheetName val="Summary Data NRG"/>
      <sheetName val="Summary Data_EconFactors"/>
      <sheetName val="Summary Report (MTCO2E)"/>
      <sheetName val="Analysis Results (MTCO2E)"/>
      <sheetName val="Production + EOL (MTCO2E)"/>
      <sheetName val="Production + EOL Data"/>
      <sheetName val="Summary Report (energy)"/>
      <sheetName val="Analysis Results (energy)"/>
      <sheetName val="Summary Report (MTCE)"/>
      <sheetName val="Analysis Results (MTCE)"/>
      <sheetName val="Production + EOL (energy)"/>
      <sheetName val="Summary Report (Labor Hours)"/>
      <sheetName val="Analysis Results (Labor Hours)"/>
      <sheetName val="Summary Report (Wages)"/>
      <sheetName val="Analysis Results (Wages)"/>
      <sheetName val="Summary Report (Taxes)"/>
      <sheetName val="Analysis Results (Taxes)"/>
      <sheetName val="Avoided Utility"/>
      <sheetName val="Landfill Gas Collection"/>
      <sheetName val="Landfilling EFs"/>
      <sheetName val="Equivalencies"/>
      <sheetName val="Revisions"/>
    </sheetNames>
    <sheetDataSet>
      <sheetData sheetId="0"/>
      <sheetData sheetId="1"/>
      <sheetData sheetId="2"/>
      <sheetData sheetId="3"/>
      <sheetData sheetId="4"/>
      <sheetData sheetId="5"/>
      <sheetData sheetId="6">
        <row r="76">
          <cell r="D76">
            <v>1</v>
          </cell>
          <cell r="E76" t="str">
            <v>Corrugated Containers</v>
          </cell>
          <cell r="F76">
            <v>657815</v>
          </cell>
          <cell r="G76">
            <v>657815</v>
          </cell>
          <cell r="H76">
            <v>-2062471.6485826708</v>
          </cell>
          <cell r="I76">
            <v>0</v>
          </cell>
          <cell r="J76">
            <v>0</v>
          </cell>
          <cell r="K76">
            <v>0</v>
          </cell>
          <cell r="L76">
            <v>0</v>
          </cell>
          <cell r="M76" t="str">
            <v>NA</v>
          </cell>
          <cell r="N76" t="str">
            <v>NA</v>
          </cell>
          <cell r="O76" t="str">
            <v>NA</v>
          </cell>
          <cell r="P76" t="str">
            <v>NA</v>
          </cell>
          <cell r="Q76">
            <v>-2062471.6485826708</v>
          </cell>
        </row>
        <row r="77">
          <cell r="D77">
            <v>0</v>
          </cell>
          <cell r="E77" t="str">
            <v>Magazines/third-class mail</v>
          </cell>
          <cell r="F77">
            <v>0</v>
          </cell>
          <cell r="G77">
            <v>0</v>
          </cell>
          <cell r="H77">
            <v>0</v>
          </cell>
          <cell r="I77">
            <v>0</v>
          </cell>
          <cell r="J77">
            <v>0</v>
          </cell>
          <cell r="K77">
            <v>0</v>
          </cell>
          <cell r="L77">
            <v>0</v>
          </cell>
          <cell r="M77" t="str">
            <v>NA</v>
          </cell>
          <cell r="N77" t="str">
            <v>NA</v>
          </cell>
          <cell r="O77" t="str">
            <v>NA</v>
          </cell>
          <cell r="P77" t="str">
            <v>NA</v>
          </cell>
          <cell r="Q77">
            <v>0</v>
          </cell>
        </row>
        <row r="78">
          <cell r="D78">
            <v>2</v>
          </cell>
          <cell r="E78" t="str">
            <v>Newspaper</v>
          </cell>
          <cell r="F78">
            <v>76620</v>
          </cell>
          <cell r="G78">
            <v>76620</v>
          </cell>
          <cell r="H78">
            <v>-207507.76449152146</v>
          </cell>
          <cell r="I78">
            <v>0</v>
          </cell>
          <cell r="J78">
            <v>0</v>
          </cell>
          <cell r="K78">
            <v>0</v>
          </cell>
          <cell r="L78">
            <v>0</v>
          </cell>
          <cell r="M78" t="str">
            <v>NA</v>
          </cell>
          <cell r="N78" t="str">
            <v>NA</v>
          </cell>
          <cell r="O78" t="str">
            <v>NA</v>
          </cell>
          <cell r="P78" t="str">
            <v>NA</v>
          </cell>
          <cell r="Q78">
            <v>-207507.76449152146</v>
          </cell>
        </row>
        <row r="79">
          <cell r="D79">
            <v>0</v>
          </cell>
          <cell r="E79" t="str">
            <v>Office Paper</v>
          </cell>
          <cell r="F79">
            <v>0</v>
          </cell>
          <cell r="G79">
            <v>0</v>
          </cell>
          <cell r="H79">
            <v>0</v>
          </cell>
          <cell r="I79">
            <v>0</v>
          </cell>
          <cell r="J79">
            <v>0</v>
          </cell>
          <cell r="K79">
            <v>0</v>
          </cell>
          <cell r="L79">
            <v>0</v>
          </cell>
          <cell r="M79" t="str">
            <v>NA</v>
          </cell>
          <cell r="N79" t="str">
            <v>NA</v>
          </cell>
          <cell r="O79" t="str">
            <v>NA</v>
          </cell>
          <cell r="P79" t="str">
            <v>NA</v>
          </cell>
          <cell r="Q79">
            <v>0</v>
          </cell>
        </row>
        <row r="80">
          <cell r="D80">
            <v>0</v>
          </cell>
          <cell r="E80" t="str">
            <v>Phonebooks</v>
          </cell>
          <cell r="F80">
            <v>0</v>
          </cell>
          <cell r="G80">
            <v>0</v>
          </cell>
          <cell r="H80">
            <v>0</v>
          </cell>
          <cell r="I80">
            <v>0</v>
          </cell>
          <cell r="J80">
            <v>0</v>
          </cell>
          <cell r="K80">
            <v>0</v>
          </cell>
          <cell r="L80">
            <v>0</v>
          </cell>
          <cell r="M80" t="str">
            <v>NA</v>
          </cell>
          <cell r="N80" t="str">
            <v>NA</v>
          </cell>
          <cell r="O80" t="str">
            <v>NA</v>
          </cell>
          <cell r="P80" t="str">
            <v>NA</v>
          </cell>
          <cell r="Q80">
            <v>0</v>
          </cell>
        </row>
        <row r="81">
          <cell r="D81">
            <v>0</v>
          </cell>
          <cell r="E81" t="str">
            <v>Textbooks</v>
          </cell>
          <cell r="F81">
            <v>0</v>
          </cell>
          <cell r="G81">
            <v>0</v>
          </cell>
          <cell r="H81">
            <v>0</v>
          </cell>
          <cell r="I81">
            <v>0</v>
          </cell>
          <cell r="J81">
            <v>0</v>
          </cell>
          <cell r="K81">
            <v>0</v>
          </cell>
          <cell r="L81">
            <v>0</v>
          </cell>
          <cell r="M81" t="str">
            <v>NA</v>
          </cell>
          <cell r="N81" t="str">
            <v>NA</v>
          </cell>
          <cell r="O81" t="str">
            <v>NA</v>
          </cell>
          <cell r="P81" t="str">
            <v>NA</v>
          </cell>
          <cell r="Q81">
            <v>0</v>
          </cell>
        </row>
        <row r="82">
          <cell r="D82">
            <v>3</v>
          </cell>
          <cell r="E82" t="str">
            <v>Mixed Paper (general)</v>
          </cell>
          <cell r="F82">
            <v>212902</v>
          </cell>
          <cell r="G82">
            <v>212902</v>
          </cell>
          <cell r="H82">
            <v>-754849.0652880735</v>
          </cell>
          <cell r="I82">
            <v>0</v>
          </cell>
          <cell r="J82">
            <v>0</v>
          </cell>
          <cell r="K82">
            <v>0</v>
          </cell>
          <cell r="L82">
            <v>0</v>
          </cell>
          <cell r="M82" t="str">
            <v>NA</v>
          </cell>
          <cell r="N82" t="str">
            <v>NA</v>
          </cell>
          <cell r="O82" t="str">
            <v>NA</v>
          </cell>
          <cell r="P82" t="str">
            <v>NA</v>
          </cell>
          <cell r="Q82">
            <v>-754849.0652880735</v>
          </cell>
        </row>
        <row r="83">
          <cell r="D83">
            <v>0</v>
          </cell>
          <cell r="E83" t="str">
            <v>Mixed Paper (primarily residential)</v>
          </cell>
          <cell r="F83">
            <v>0</v>
          </cell>
          <cell r="G83">
            <v>0</v>
          </cell>
          <cell r="H83">
            <v>0</v>
          </cell>
          <cell r="I83">
            <v>0</v>
          </cell>
          <cell r="J83">
            <v>0</v>
          </cell>
          <cell r="K83">
            <v>0</v>
          </cell>
          <cell r="L83">
            <v>0</v>
          </cell>
          <cell r="M83" t="str">
            <v>NA</v>
          </cell>
          <cell r="N83" t="str">
            <v>NA</v>
          </cell>
          <cell r="O83" t="str">
            <v>NA</v>
          </cell>
          <cell r="P83" t="str">
            <v>NA</v>
          </cell>
          <cell r="Q83">
            <v>0</v>
          </cell>
        </row>
        <row r="84">
          <cell r="D84">
            <v>0</v>
          </cell>
          <cell r="E84" t="str">
            <v>Mixed Paper (primarily from offices)</v>
          </cell>
          <cell r="F84">
            <v>0</v>
          </cell>
          <cell r="G84">
            <v>0</v>
          </cell>
          <cell r="H84">
            <v>0</v>
          </cell>
          <cell r="I84">
            <v>0</v>
          </cell>
          <cell r="J84">
            <v>0</v>
          </cell>
          <cell r="K84">
            <v>0</v>
          </cell>
          <cell r="L84">
            <v>0</v>
          </cell>
          <cell r="M84" t="str">
            <v>NA</v>
          </cell>
          <cell r="N84" t="str">
            <v>NA</v>
          </cell>
          <cell r="O84" t="str">
            <v>NA</v>
          </cell>
          <cell r="P84" t="str">
            <v>NA</v>
          </cell>
          <cell r="Q84">
            <v>0</v>
          </cell>
        </row>
        <row r="85">
          <cell r="D85">
            <v>4</v>
          </cell>
          <cell r="E85" t="str">
            <v>Food Waste</v>
          </cell>
          <cell r="F85">
            <v>165002</v>
          </cell>
          <cell r="G85" t="str">
            <v>NA</v>
          </cell>
          <cell r="H85" t="str">
            <v>NA</v>
          </cell>
          <cell r="I85">
            <v>0</v>
          </cell>
          <cell r="J85">
            <v>0</v>
          </cell>
          <cell r="K85">
            <v>0</v>
          </cell>
          <cell r="L85">
            <v>0</v>
          </cell>
          <cell r="M85">
            <v>161447</v>
          </cell>
          <cell r="N85">
            <v>-18660.856003957779</v>
          </cell>
          <cell r="O85">
            <v>3555</v>
          </cell>
          <cell r="P85">
            <v>15.197913711368722</v>
          </cell>
          <cell r="Q85">
            <v>-18645.658090246408</v>
          </cell>
        </row>
        <row r="86">
          <cell r="D86">
            <v>0</v>
          </cell>
          <cell r="E86" t="str">
            <v>Food Waste (non-meat)</v>
          </cell>
          <cell r="F86">
            <v>0</v>
          </cell>
          <cell r="G86" t="str">
            <v>NA</v>
          </cell>
          <cell r="H86" t="str">
            <v>NA</v>
          </cell>
          <cell r="I86">
            <v>0</v>
          </cell>
          <cell r="J86">
            <v>0</v>
          </cell>
          <cell r="K86">
            <v>0</v>
          </cell>
          <cell r="L86">
            <v>0</v>
          </cell>
          <cell r="M86">
            <v>0</v>
          </cell>
          <cell r="N86">
            <v>0</v>
          </cell>
          <cell r="O86">
            <v>0</v>
          </cell>
          <cell r="P86">
            <v>0</v>
          </cell>
          <cell r="Q86">
            <v>0</v>
          </cell>
        </row>
        <row r="87">
          <cell r="D87">
            <v>0</v>
          </cell>
          <cell r="E87" t="str">
            <v>Food Waste (meat only)</v>
          </cell>
          <cell r="F87">
            <v>0</v>
          </cell>
          <cell r="G87" t="str">
            <v>NA</v>
          </cell>
          <cell r="H87" t="str">
            <v>NA</v>
          </cell>
          <cell r="I87">
            <v>0</v>
          </cell>
          <cell r="J87">
            <v>0</v>
          </cell>
          <cell r="K87">
            <v>0</v>
          </cell>
          <cell r="L87">
            <v>0</v>
          </cell>
          <cell r="M87">
            <v>0</v>
          </cell>
          <cell r="N87">
            <v>0</v>
          </cell>
          <cell r="O87">
            <v>0</v>
          </cell>
          <cell r="P87">
            <v>0</v>
          </cell>
          <cell r="Q87">
            <v>0</v>
          </cell>
        </row>
        <row r="88">
          <cell r="D88">
            <v>0</v>
          </cell>
          <cell r="E88" t="str">
            <v>Beef</v>
          </cell>
          <cell r="F88">
            <v>0</v>
          </cell>
          <cell r="G88" t="str">
            <v>NA</v>
          </cell>
          <cell r="H88" t="str">
            <v>NA</v>
          </cell>
          <cell r="I88">
            <v>0</v>
          </cell>
          <cell r="J88">
            <v>0</v>
          </cell>
          <cell r="K88">
            <v>0</v>
          </cell>
          <cell r="L88">
            <v>0</v>
          </cell>
          <cell r="M88">
            <v>0</v>
          </cell>
          <cell r="N88">
            <v>0</v>
          </cell>
          <cell r="O88">
            <v>0</v>
          </cell>
          <cell r="P88">
            <v>0</v>
          </cell>
          <cell r="Q88">
            <v>0</v>
          </cell>
        </row>
        <row r="89">
          <cell r="D89">
            <v>0</v>
          </cell>
          <cell r="E89" t="str">
            <v>Poultry</v>
          </cell>
          <cell r="F89">
            <v>0</v>
          </cell>
          <cell r="G89" t="str">
            <v>NA</v>
          </cell>
          <cell r="H89" t="str">
            <v>NA</v>
          </cell>
          <cell r="I89">
            <v>0</v>
          </cell>
          <cell r="J89">
            <v>0</v>
          </cell>
          <cell r="K89">
            <v>0</v>
          </cell>
          <cell r="L89">
            <v>0</v>
          </cell>
          <cell r="M89">
            <v>0</v>
          </cell>
          <cell r="N89">
            <v>0</v>
          </cell>
          <cell r="O89">
            <v>0</v>
          </cell>
          <cell r="P89">
            <v>0</v>
          </cell>
          <cell r="Q89">
            <v>0</v>
          </cell>
        </row>
        <row r="90">
          <cell r="D90">
            <v>0</v>
          </cell>
          <cell r="E90" t="str">
            <v>Grains</v>
          </cell>
          <cell r="F90">
            <v>0</v>
          </cell>
          <cell r="G90" t="str">
            <v>NA</v>
          </cell>
          <cell r="H90" t="str">
            <v>NA</v>
          </cell>
          <cell r="I90">
            <v>0</v>
          </cell>
          <cell r="J90">
            <v>0</v>
          </cell>
          <cell r="K90">
            <v>0</v>
          </cell>
          <cell r="L90">
            <v>0</v>
          </cell>
          <cell r="M90">
            <v>0</v>
          </cell>
          <cell r="N90">
            <v>0</v>
          </cell>
          <cell r="O90">
            <v>0</v>
          </cell>
          <cell r="P90">
            <v>0</v>
          </cell>
          <cell r="Q90">
            <v>0</v>
          </cell>
        </row>
        <row r="91">
          <cell r="D91">
            <v>0</v>
          </cell>
          <cell r="E91" t="str">
            <v>Bread</v>
          </cell>
          <cell r="F91">
            <v>0</v>
          </cell>
          <cell r="G91" t="str">
            <v>NA</v>
          </cell>
          <cell r="H91" t="str">
            <v>NA</v>
          </cell>
          <cell r="I91">
            <v>0</v>
          </cell>
          <cell r="J91">
            <v>0</v>
          </cell>
          <cell r="K91">
            <v>0</v>
          </cell>
          <cell r="L91">
            <v>0</v>
          </cell>
          <cell r="M91">
            <v>0</v>
          </cell>
          <cell r="N91">
            <v>0</v>
          </cell>
          <cell r="O91">
            <v>0</v>
          </cell>
          <cell r="P91">
            <v>0</v>
          </cell>
          <cell r="Q91">
            <v>0</v>
          </cell>
        </row>
        <row r="92">
          <cell r="D92">
            <v>0</v>
          </cell>
          <cell r="E92" t="str">
            <v>Fruits and Vegetables</v>
          </cell>
          <cell r="F92">
            <v>0</v>
          </cell>
          <cell r="G92" t="str">
            <v>NA</v>
          </cell>
          <cell r="H92" t="str">
            <v>NA</v>
          </cell>
          <cell r="I92">
            <v>0</v>
          </cell>
          <cell r="J92">
            <v>0</v>
          </cell>
          <cell r="K92">
            <v>0</v>
          </cell>
          <cell r="L92">
            <v>0</v>
          </cell>
          <cell r="M92">
            <v>0</v>
          </cell>
          <cell r="N92">
            <v>0</v>
          </cell>
          <cell r="O92">
            <v>0</v>
          </cell>
          <cell r="P92">
            <v>0</v>
          </cell>
          <cell r="Q92">
            <v>0</v>
          </cell>
        </row>
        <row r="93">
          <cell r="D93">
            <v>0</v>
          </cell>
          <cell r="E93" t="str">
            <v>Dairy Products</v>
          </cell>
          <cell r="F93">
            <v>0</v>
          </cell>
          <cell r="G93" t="str">
            <v>NA</v>
          </cell>
          <cell r="H93" t="str">
            <v>NA</v>
          </cell>
          <cell r="I93">
            <v>0</v>
          </cell>
          <cell r="J93">
            <v>0</v>
          </cell>
          <cell r="K93">
            <v>0</v>
          </cell>
          <cell r="L93">
            <v>0</v>
          </cell>
          <cell r="M93">
            <v>0</v>
          </cell>
          <cell r="N93">
            <v>0</v>
          </cell>
          <cell r="O93">
            <v>0</v>
          </cell>
          <cell r="P93">
            <v>0</v>
          </cell>
          <cell r="Q93">
            <v>0</v>
          </cell>
        </row>
        <row r="94">
          <cell r="D94">
            <v>5</v>
          </cell>
          <cell r="E94" t="str">
            <v>Yard Trimmings</v>
          </cell>
          <cell r="F94">
            <v>641902</v>
          </cell>
          <cell r="G94" t="str">
            <v>NA</v>
          </cell>
          <cell r="H94" t="str">
            <v>NA</v>
          </cell>
          <cell r="I94">
            <v>0</v>
          </cell>
          <cell r="J94">
            <v>0</v>
          </cell>
          <cell r="K94">
            <v>8882</v>
          </cell>
          <cell r="L94">
            <v>-865.1778646488882</v>
          </cell>
          <cell r="M94">
            <v>633020</v>
          </cell>
          <cell r="N94">
            <v>-33904.994526392744</v>
          </cell>
          <cell r="O94">
            <v>0</v>
          </cell>
          <cell r="P94">
            <v>0</v>
          </cell>
          <cell r="Q94">
            <v>-34770.172391041633</v>
          </cell>
        </row>
        <row r="95">
          <cell r="D95">
            <v>0</v>
          </cell>
          <cell r="E95" t="str">
            <v>Grass</v>
          </cell>
          <cell r="F95">
            <v>0</v>
          </cell>
          <cell r="G95" t="str">
            <v>NA</v>
          </cell>
          <cell r="H95" t="str">
            <v>NA</v>
          </cell>
          <cell r="I95">
            <v>0</v>
          </cell>
          <cell r="J95">
            <v>0</v>
          </cell>
          <cell r="K95">
            <v>0</v>
          </cell>
          <cell r="L95">
            <v>0</v>
          </cell>
          <cell r="M95">
            <v>0</v>
          </cell>
          <cell r="N95">
            <v>0</v>
          </cell>
          <cell r="O95">
            <v>0</v>
          </cell>
          <cell r="P95">
            <v>0</v>
          </cell>
          <cell r="Q95">
            <v>0</v>
          </cell>
        </row>
        <row r="96">
          <cell r="D96">
            <v>0</v>
          </cell>
          <cell r="E96" t="str">
            <v>Leaves</v>
          </cell>
          <cell r="F96">
            <v>0</v>
          </cell>
          <cell r="G96" t="str">
            <v>NA</v>
          </cell>
          <cell r="H96" t="str">
            <v>NA</v>
          </cell>
          <cell r="I96">
            <v>0</v>
          </cell>
          <cell r="J96">
            <v>0</v>
          </cell>
          <cell r="K96">
            <v>0</v>
          </cell>
          <cell r="L96">
            <v>0</v>
          </cell>
          <cell r="M96">
            <v>0</v>
          </cell>
          <cell r="N96">
            <v>0</v>
          </cell>
          <cell r="O96">
            <v>0</v>
          </cell>
          <cell r="P96">
            <v>0</v>
          </cell>
          <cell r="Q96">
            <v>0</v>
          </cell>
        </row>
        <row r="97">
          <cell r="D97">
            <v>6</v>
          </cell>
          <cell r="E97" t="str">
            <v>Branches</v>
          </cell>
          <cell r="F97">
            <v>331509.10000000003</v>
          </cell>
          <cell r="G97" t="str">
            <v>NA</v>
          </cell>
          <cell r="H97" t="str">
            <v>NA</v>
          </cell>
          <cell r="I97">
            <v>0</v>
          </cell>
          <cell r="J97">
            <v>0</v>
          </cell>
          <cell r="K97">
            <v>47794.400000000001</v>
          </cell>
          <cell r="L97">
            <v>-4655.556961740016</v>
          </cell>
          <cell r="M97">
            <v>283714.7</v>
          </cell>
          <cell r="N97">
            <v>-15195.958027482797</v>
          </cell>
          <cell r="O97">
            <v>0</v>
          </cell>
          <cell r="P97">
            <v>0</v>
          </cell>
          <cell r="Q97">
            <v>-19851.514989222815</v>
          </cell>
        </row>
        <row r="98">
          <cell r="D98">
            <v>7</v>
          </cell>
          <cell r="E98" t="str">
            <v>HDPE</v>
          </cell>
          <cell r="F98">
            <v>7978</v>
          </cell>
          <cell r="G98">
            <v>7978</v>
          </cell>
          <cell r="H98">
            <v>-6050.915654268576</v>
          </cell>
          <cell r="I98">
            <v>0</v>
          </cell>
          <cell r="J98">
            <v>0</v>
          </cell>
          <cell r="K98">
            <v>0</v>
          </cell>
          <cell r="L98">
            <v>0</v>
          </cell>
          <cell r="M98" t="str">
            <v>NA</v>
          </cell>
          <cell r="N98" t="str">
            <v>NA</v>
          </cell>
          <cell r="O98" t="str">
            <v>NA</v>
          </cell>
          <cell r="P98" t="str">
            <v>NA</v>
          </cell>
          <cell r="Q98">
            <v>-6050.915654268576</v>
          </cell>
        </row>
        <row r="99">
          <cell r="D99">
            <v>0</v>
          </cell>
          <cell r="E99" t="str">
            <v>LDPE</v>
          </cell>
          <cell r="F99">
            <v>0</v>
          </cell>
          <cell r="G99" t="str">
            <v>NA</v>
          </cell>
          <cell r="H99" t="str">
            <v>NA</v>
          </cell>
          <cell r="I99">
            <v>0</v>
          </cell>
          <cell r="J99">
            <v>0</v>
          </cell>
          <cell r="K99">
            <v>0</v>
          </cell>
          <cell r="L99">
            <v>0</v>
          </cell>
          <cell r="M99" t="str">
            <v>NA</v>
          </cell>
          <cell r="N99" t="str">
            <v>NA</v>
          </cell>
          <cell r="O99" t="str">
            <v>NA</v>
          </cell>
          <cell r="P99" t="str">
            <v>NA</v>
          </cell>
          <cell r="Q99">
            <v>0</v>
          </cell>
        </row>
        <row r="100">
          <cell r="D100">
            <v>8</v>
          </cell>
          <cell r="E100" t="str">
            <v>PET</v>
          </cell>
          <cell r="F100">
            <v>19835</v>
          </cell>
          <cell r="G100">
            <v>19835</v>
          </cell>
          <cell r="H100">
            <v>-20543.518728653886</v>
          </cell>
          <cell r="I100">
            <v>0</v>
          </cell>
          <cell r="J100">
            <v>0</v>
          </cell>
          <cell r="K100">
            <v>0</v>
          </cell>
          <cell r="L100">
            <v>0</v>
          </cell>
          <cell r="M100" t="str">
            <v>NA</v>
          </cell>
          <cell r="N100" t="str">
            <v>NA</v>
          </cell>
          <cell r="O100" t="str">
            <v>NA</v>
          </cell>
          <cell r="P100" t="str">
            <v>NA</v>
          </cell>
          <cell r="Q100">
            <v>-20543.518728653886</v>
          </cell>
        </row>
        <row r="101">
          <cell r="D101">
            <v>0</v>
          </cell>
          <cell r="E101" t="str">
            <v>LLDPE</v>
          </cell>
          <cell r="F101">
            <v>0</v>
          </cell>
          <cell r="G101" t="str">
            <v>NA</v>
          </cell>
          <cell r="H101" t="str">
            <v>NA</v>
          </cell>
          <cell r="I101">
            <v>0</v>
          </cell>
          <cell r="J101">
            <v>0</v>
          </cell>
          <cell r="K101">
            <v>0</v>
          </cell>
          <cell r="L101">
            <v>0</v>
          </cell>
          <cell r="M101" t="str">
            <v>NA</v>
          </cell>
          <cell r="N101" t="str">
            <v>NA</v>
          </cell>
          <cell r="O101" t="str">
            <v>NA</v>
          </cell>
          <cell r="P101" t="str">
            <v>NA</v>
          </cell>
          <cell r="Q101">
            <v>0</v>
          </cell>
        </row>
        <row r="102">
          <cell r="D102">
            <v>0</v>
          </cell>
          <cell r="E102" t="str">
            <v>PP</v>
          </cell>
          <cell r="F102">
            <v>0</v>
          </cell>
          <cell r="G102">
            <v>0</v>
          </cell>
          <cell r="H102">
            <v>0</v>
          </cell>
          <cell r="I102">
            <v>0</v>
          </cell>
          <cell r="J102">
            <v>0</v>
          </cell>
          <cell r="K102">
            <v>0</v>
          </cell>
          <cell r="L102">
            <v>0</v>
          </cell>
          <cell r="M102" t="str">
            <v>NA</v>
          </cell>
          <cell r="N102" t="str">
            <v>NA</v>
          </cell>
          <cell r="O102" t="str">
            <v>NA</v>
          </cell>
          <cell r="P102" t="str">
            <v>NA</v>
          </cell>
          <cell r="Q102">
            <v>0</v>
          </cell>
        </row>
        <row r="103">
          <cell r="D103">
            <v>0</v>
          </cell>
          <cell r="E103" t="str">
            <v>PS</v>
          </cell>
          <cell r="F103">
            <v>0</v>
          </cell>
          <cell r="G103" t="str">
            <v>NA</v>
          </cell>
          <cell r="H103" t="str">
            <v>NA</v>
          </cell>
          <cell r="I103">
            <v>0</v>
          </cell>
          <cell r="J103">
            <v>0</v>
          </cell>
          <cell r="K103">
            <v>0</v>
          </cell>
          <cell r="L103">
            <v>0</v>
          </cell>
          <cell r="M103" t="str">
            <v>NA</v>
          </cell>
          <cell r="N103" t="str">
            <v>NA</v>
          </cell>
          <cell r="O103" t="str">
            <v>NA</v>
          </cell>
          <cell r="P103" t="str">
            <v>NA</v>
          </cell>
          <cell r="Q103">
            <v>0</v>
          </cell>
        </row>
        <row r="104">
          <cell r="D104">
            <v>0</v>
          </cell>
          <cell r="E104" t="str">
            <v>PVC</v>
          </cell>
          <cell r="F104">
            <v>0</v>
          </cell>
          <cell r="G104" t="str">
            <v>NA</v>
          </cell>
          <cell r="H104" t="str">
            <v>NA</v>
          </cell>
          <cell r="I104">
            <v>0</v>
          </cell>
          <cell r="J104">
            <v>0</v>
          </cell>
          <cell r="K104">
            <v>0</v>
          </cell>
          <cell r="L104">
            <v>0</v>
          </cell>
          <cell r="M104" t="str">
            <v>NA</v>
          </cell>
          <cell r="N104" t="str">
            <v>NA</v>
          </cell>
          <cell r="O104" t="str">
            <v>NA</v>
          </cell>
          <cell r="P104" t="str">
            <v>NA</v>
          </cell>
          <cell r="Q104">
            <v>0</v>
          </cell>
        </row>
        <row r="105">
          <cell r="D105">
            <v>9</v>
          </cell>
          <cell r="E105" t="str">
            <v>Mixed Plastics</v>
          </cell>
          <cell r="F105">
            <v>50500</v>
          </cell>
          <cell r="G105">
            <v>50500</v>
          </cell>
          <cell r="H105">
            <v>-46738.932040975727</v>
          </cell>
          <cell r="I105">
            <v>0</v>
          </cell>
          <cell r="J105">
            <v>0</v>
          </cell>
          <cell r="K105">
            <v>0</v>
          </cell>
          <cell r="L105">
            <v>0</v>
          </cell>
          <cell r="M105" t="str">
            <v>NA</v>
          </cell>
          <cell r="N105" t="str">
            <v>NA</v>
          </cell>
          <cell r="O105" t="str">
            <v>NA</v>
          </cell>
          <cell r="P105" t="str">
            <v>NA</v>
          </cell>
          <cell r="Q105">
            <v>-46738.932040975727</v>
          </cell>
        </row>
        <row r="106">
          <cell r="D106">
            <v>0</v>
          </cell>
          <cell r="E106" t="str">
            <v>PLA</v>
          </cell>
          <cell r="F106">
            <v>0</v>
          </cell>
          <cell r="G106" t="str">
            <v>NA</v>
          </cell>
          <cell r="H106" t="str">
            <v>NA</v>
          </cell>
          <cell r="I106">
            <v>0</v>
          </cell>
          <cell r="J106">
            <v>0</v>
          </cell>
          <cell r="K106">
            <v>0</v>
          </cell>
          <cell r="L106">
            <v>0</v>
          </cell>
          <cell r="M106">
            <v>0</v>
          </cell>
          <cell r="N106">
            <v>0</v>
          </cell>
          <cell r="O106" t="str">
            <v>NA</v>
          </cell>
          <cell r="P106" t="str">
            <v>NA</v>
          </cell>
          <cell r="Q106">
            <v>0</v>
          </cell>
        </row>
        <row r="107">
          <cell r="D107">
            <v>0</v>
          </cell>
          <cell r="E107" t="str">
            <v>Desktop CPUs</v>
          </cell>
          <cell r="F107">
            <v>0</v>
          </cell>
          <cell r="G107">
            <v>0</v>
          </cell>
          <cell r="H107">
            <v>0</v>
          </cell>
          <cell r="I107">
            <v>0</v>
          </cell>
          <cell r="J107">
            <v>0</v>
          </cell>
          <cell r="K107">
            <v>0</v>
          </cell>
          <cell r="L107">
            <v>0</v>
          </cell>
          <cell r="M107" t="str">
            <v>NA</v>
          </cell>
          <cell r="N107" t="str">
            <v>NA</v>
          </cell>
          <cell r="O107" t="str">
            <v>NA</v>
          </cell>
          <cell r="P107" t="str">
            <v>NA</v>
          </cell>
          <cell r="Q107">
            <v>0</v>
          </cell>
        </row>
        <row r="108">
          <cell r="D108">
            <v>0</v>
          </cell>
          <cell r="E108" t="str">
            <v>Portable Electronic Devices</v>
          </cell>
          <cell r="F108">
            <v>0</v>
          </cell>
          <cell r="G108">
            <v>0</v>
          </cell>
          <cell r="H108">
            <v>0</v>
          </cell>
          <cell r="I108">
            <v>0</v>
          </cell>
          <cell r="J108">
            <v>0</v>
          </cell>
          <cell r="K108">
            <v>0</v>
          </cell>
          <cell r="L108">
            <v>0</v>
          </cell>
          <cell r="M108" t="str">
            <v>NA</v>
          </cell>
          <cell r="N108" t="str">
            <v>NA</v>
          </cell>
          <cell r="O108" t="str">
            <v>NA</v>
          </cell>
          <cell r="P108" t="str">
            <v>NA</v>
          </cell>
          <cell r="Q108">
            <v>0</v>
          </cell>
        </row>
        <row r="109">
          <cell r="D109">
            <v>0</v>
          </cell>
          <cell r="E109" t="str">
            <v>Flat-Panel Displays</v>
          </cell>
          <cell r="F109">
            <v>0</v>
          </cell>
          <cell r="G109">
            <v>0</v>
          </cell>
          <cell r="H109">
            <v>0</v>
          </cell>
          <cell r="I109">
            <v>0</v>
          </cell>
          <cell r="J109">
            <v>0</v>
          </cell>
          <cell r="K109">
            <v>0</v>
          </cell>
          <cell r="L109">
            <v>0</v>
          </cell>
          <cell r="M109" t="str">
            <v>NA</v>
          </cell>
          <cell r="N109" t="str">
            <v>NA</v>
          </cell>
          <cell r="O109" t="str">
            <v>NA</v>
          </cell>
          <cell r="P109" t="str">
            <v>NA</v>
          </cell>
          <cell r="Q109">
            <v>0</v>
          </cell>
        </row>
        <row r="110">
          <cell r="D110">
            <v>0</v>
          </cell>
          <cell r="E110" t="str">
            <v>CRT Displays</v>
          </cell>
          <cell r="F110">
            <v>0</v>
          </cell>
          <cell r="G110">
            <v>0</v>
          </cell>
          <cell r="H110">
            <v>0</v>
          </cell>
          <cell r="I110">
            <v>0</v>
          </cell>
          <cell r="J110">
            <v>0</v>
          </cell>
          <cell r="K110">
            <v>0</v>
          </cell>
          <cell r="L110">
            <v>0</v>
          </cell>
          <cell r="M110" t="str">
            <v>NA</v>
          </cell>
          <cell r="N110" t="str">
            <v>NA</v>
          </cell>
          <cell r="O110" t="str">
            <v>NA</v>
          </cell>
          <cell r="P110" t="str">
            <v>NA</v>
          </cell>
          <cell r="Q110">
            <v>0</v>
          </cell>
        </row>
        <row r="111">
          <cell r="D111">
            <v>0</v>
          </cell>
          <cell r="E111" t="str">
            <v>Electronic Peripherals</v>
          </cell>
          <cell r="F111">
            <v>0</v>
          </cell>
          <cell r="G111">
            <v>0</v>
          </cell>
          <cell r="H111">
            <v>0</v>
          </cell>
          <cell r="I111">
            <v>0</v>
          </cell>
          <cell r="J111">
            <v>0</v>
          </cell>
          <cell r="K111">
            <v>0</v>
          </cell>
          <cell r="L111">
            <v>0</v>
          </cell>
          <cell r="M111" t="str">
            <v>NA</v>
          </cell>
          <cell r="N111" t="str">
            <v>NA</v>
          </cell>
          <cell r="O111" t="str">
            <v>NA</v>
          </cell>
          <cell r="P111" t="str">
            <v>NA</v>
          </cell>
          <cell r="Q111">
            <v>0</v>
          </cell>
        </row>
        <row r="112">
          <cell r="D112">
            <v>0</v>
          </cell>
          <cell r="E112" t="str">
            <v>Hard-Copy Devices</v>
          </cell>
          <cell r="F112">
            <v>0</v>
          </cell>
          <cell r="G112">
            <v>0</v>
          </cell>
          <cell r="H112">
            <v>0</v>
          </cell>
          <cell r="I112">
            <v>0</v>
          </cell>
          <cell r="J112">
            <v>0</v>
          </cell>
          <cell r="K112">
            <v>0</v>
          </cell>
          <cell r="L112">
            <v>0</v>
          </cell>
          <cell r="M112" t="str">
            <v>NA</v>
          </cell>
          <cell r="N112" t="str">
            <v>NA</v>
          </cell>
          <cell r="O112" t="str">
            <v>NA</v>
          </cell>
          <cell r="P112" t="str">
            <v>NA</v>
          </cell>
          <cell r="Q112">
            <v>0</v>
          </cell>
        </row>
        <row r="113">
          <cell r="D113">
            <v>10</v>
          </cell>
          <cell r="E113" t="str">
            <v>Mixed Electronics</v>
          </cell>
          <cell r="F113">
            <v>10404</v>
          </cell>
          <cell r="G113">
            <v>10404</v>
          </cell>
          <cell r="H113">
            <v>-8170.5912099093612</v>
          </cell>
          <cell r="I113">
            <v>0</v>
          </cell>
          <cell r="J113">
            <v>0</v>
          </cell>
          <cell r="K113">
            <v>0</v>
          </cell>
          <cell r="L113">
            <v>0</v>
          </cell>
          <cell r="M113" t="str">
            <v>NA</v>
          </cell>
          <cell r="N113" t="str">
            <v>NA</v>
          </cell>
          <cell r="O113" t="str">
            <v>NA</v>
          </cell>
          <cell r="P113" t="str">
            <v>NA</v>
          </cell>
          <cell r="Q113">
            <v>-8170.5912099093612</v>
          </cell>
        </row>
        <row r="114">
          <cell r="D114">
            <v>11</v>
          </cell>
          <cell r="E114" t="str">
            <v>Aluminum Cans</v>
          </cell>
          <cell r="F114">
            <v>14940</v>
          </cell>
          <cell r="G114">
            <v>14940</v>
          </cell>
          <cell r="H114">
            <v>-136363.02974185799</v>
          </cell>
          <cell r="I114">
            <v>0</v>
          </cell>
          <cell r="J114">
            <v>0</v>
          </cell>
          <cell r="K114">
            <v>0</v>
          </cell>
          <cell r="L114">
            <v>0</v>
          </cell>
          <cell r="M114" t="str">
            <v>NA</v>
          </cell>
          <cell r="N114" t="str">
            <v>NA</v>
          </cell>
          <cell r="O114" t="str">
            <v>NA</v>
          </cell>
          <cell r="P114" t="str">
            <v>NA</v>
          </cell>
          <cell r="Q114">
            <v>-136363.02974185799</v>
          </cell>
        </row>
        <row r="115">
          <cell r="D115">
            <v>0</v>
          </cell>
          <cell r="E115" t="str">
            <v>Aluminum Ingot</v>
          </cell>
          <cell r="F115">
            <v>0</v>
          </cell>
          <cell r="G115">
            <v>0</v>
          </cell>
          <cell r="H115">
            <v>0</v>
          </cell>
          <cell r="I115">
            <v>0</v>
          </cell>
          <cell r="J115">
            <v>0</v>
          </cell>
          <cell r="K115">
            <v>0</v>
          </cell>
          <cell r="L115">
            <v>0</v>
          </cell>
          <cell r="M115" t="str">
            <v>NA</v>
          </cell>
          <cell r="N115" t="str">
            <v>NA</v>
          </cell>
          <cell r="O115" t="str">
            <v>NA</v>
          </cell>
          <cell r="P115" t="str">
            <v>NA</v>
          </cell>
          <cell r="Q115">
            <v>0</v>
          </cell>
        </row>
        <row r="116">
          <cell r="D116">
            <v>12</v>
          </cell>
          <cell r="E116" t="str">
            <v>Steel Cans</v>
          </cell>
          <cell r="F116">
            <v>12305</v>
          </cell>
          <cell r="G116">
            <v>12305</v>
          </cell>
          <cell r="H116">
            <v>-22543.68801862892</v>
          </cell>
          <cell r="I116">
            <v>0</v>
          </cell>
          <cell r="J116">
            <v>0</v>
          </cell>
          <cell r="K116">
            <v>0</v>
          </cell>
          <cell r="L116">
            <v>0</v>
          </cell>
          <cell r="M116" t="str">
            <v>NA</v>
          </cell>
          <cell r="N116" t="str">
            <v>NA</v>
          </cell>
          <cell r="O116" t="str">
            <v>NA</v>
          </cell>
          <cell r="P116" t="str">
            <v>NA</v>
          </cell>
          <cell r="Q116">
            <v>-22543.68801862892</v>
          </cell>
        </row>
        <row r="117">
          <cell r="D117">
            <v>0</v>
          </cell>
          <cell r="E117" t="str">
            <v>Copper Wire</v>
          </cell>
          <cell r="F117">
            <v>0</v>
          </cell>
          <cell r="G117">
            <v>0</v>
          </cell>
          <cell r="H117">
            <v>0</v>
          </cell>
          <cell r="I117">
            <v>0</v>
          </cell>
          <cell r="J117">
            <v>0</v>
          </cell>
          <cell r="K117">
            <v>0</v>
          </cell>
          <cell r="L117">
            <v>0</v>
          </cell>
          <cell r="M117" t="str">
            <v>NA</v>
          </cell>
          <cell r="N117" t="str">
            <v>NA</v>
          </cell>
          <cell r="O117" t="str">
            <v>NA</v>
          </cell>
          <cell r="P117" t="str">
            <v>NA</v>
          </cell>
          <cell r="Q117">
            <v>0</v>
          </cell>
        </row>
        <row r="118">
          <cell r="D118">
            <v>13</v>
          </cell>
          <cell r="E118" t="str">
            <v>Mixed Metals</v>
          </cell>
          <cell r="F118">
            <v>1531859</v>
          </cell>
          <cell r="G118">
            <v>1531859</v>
          </cell>
          <cell r="H118">
            <v>-6726638.9985959791</v>
          </cell>
          <cell r="I118">
            <v>0</v>
          </cell>
          <cell r="J118">
            <v>0</v>
          </cell>
          <cell r="K118">
            <v>0</v>
          </cell>
          <cell r="L118">
            <v>0</v>
          </cell>
          <cell r="M118" t="str">
            <v>NA</v>
          </cell>
          <cell r="N118" t="str">
            <v>NA</v>
          </cell>
          <cell r="O118" t="str">
            <v>NA</v>
          </cell>
          <cell r="P118" t="str">
            <v>NA</v>
          </cell>
          <cell r="Q118">
            <v>-6726638.9985959791</v>
          </cell>
        </row>
        <row r="119">
          <cell r="D119">
            <v>14</v>
          </cell>
          <cell r="E119" t="str">
            <v>Glass</v>
          </cell>
          <cell r="F119">
            <v>76890</v>
          </cell>
          <cell r="G119">
            <v>76890</v>
          </cell>
          <cell r="H119">
            <v>-21228.573667952471</v>
          </cell>
          <cell r="I119">
            <v>0</v>
          </cell>
          <cell r="J119">
            <v>0</v>
          </cell>
          <cell r="K119">
            <v>0</v>
          </cell>
          <cell r="L119">
            <v>0</v>
          </cell>
          <cell r="M119" t="str">
            <v>NA</v>
          </cell>
          <cell r="N119" t="str">
            <v>NA</v>
          </cell>
          <cell r="O119" t="str">
            <v>NA</v>
          </cell>
          <cell r="P119" t="str">
            <v>NA</v>
          </cell>
          <cell r="Q119">
            <v>-21228.573667952471</v>
          </cell>
        </row>
        <row r="120">
          <cell r="D120">
            <v>15</v>
          </cell>
          <cell r="E120" t="str">
            <v>Asphalt Concrete</v>
          </cell>
          <cell r="F120">
            <v>2791860</v>
          </cell>
          <cell r="G120">
            <v>2791860</v>
          </cell>
          <cell r="H120">
            <v>-225944.7577823952</v>
          </cell>
          <cell r="I120">
            <v>0</v>
          </cell>
          <cell r="J120">
            <v>0</v>
          </cell>
          <cell r="K120" t="str">
            <v>NA</v>
          </cell>
          <cell r="L120" t="str">
            <v>NA</v>
          </cell>
          <cell r="M120" t="str">
            <v>NA</v>
          </cell>
          <cell r="N120" t="str">
            <v>NA</v>
          </cell>
          <cell r="O120" t="str">
            <v>NA</v>
          </cell>
          <cell r="P120" t="str">
            <v>NA</v>
          </cell>
          <cell r="Q120">
            <v>-225944.7577823952</v>
          </cell>
        </row>
        <row r="121">
          <cell r="D121">
            <v>16</v>
          </cell>
          <cell r="E121" t="str">
            <v>Asphalt Shingles</v>
          </cell>
          <cell r="F121">
            <v>15872</v>
          </cell>
          <cell r="G121">
            <v>15872</v>
          </cell>
          <cell r="H121">
            <v>-1426.5014983295709</v>
          </cell>
          <cell r="I121">
            <v>0</v>
          </cell>
          <cell r="J121">
            <v>0</v>
          </cell>
          <cell r="K121">
            <v>0</v>
          </cell>
          <cell r="L121">
            <v>0</v>
          </cell>
          <cell r="M121" t="str">
            <v>NA</v>
          </cell>
          <cell r="N121" t="str">
            <v>NA</v>
          </cell>
          <cell r="O121" t="str">
            <v>NA</v>
          </cell>
          <cell r="P121" t="str">
            <v>NA</v>
          </cell>
          <cell r="Q121">
            <v>-1426.5014983295709</v>
          </cell>
        </row>
        <row r="122">
          <cell r="D122">
            <v>17</v>
          </cell>
          <cell r="E122" t="str">
            <v>Carpet</v>
          </cell>
          <cell r="F122">
            <v>319</v>
          </cell>
          <cell r="G122">
            <v>319</v>
          </cell>
          <cell r="H122">
            <v>-759.73045742537101</v>
          </cell>
          <cell r="I122">
            <v>0</v>
          </cell>
          <cell r="J122">
            <v>0</v>
          </cell>
          <cell r="K122">
            <v>0</v>
          </cell>
          <cell r="L122">
            <v>0</v>
          </cell>
          <cell r="M122" t="str">
            <v>NA</v>
          </cell>
          <cell r="N122" t="str">
            <v>NA</v>
          </cell>
          <cell r="O122" t="str">
            <v>NA</v>
          </cell>
          <cell r="P122" t="str">
            <v>NA</v>
          </cell>
          <cell r="Q122">
            <v>-759.73045742537101</v>
          </cell>
        </row>
        <row r="123">
          <cell r="D123">
            <v>0</v>
          </cell>
          <cell r="E123" t="str">
            <v>Clay Bricks</v>
          </cell>
          <cell r="F123">
            <v>0</v>
          </cell>
          <cell r="G123" t="str">
            <v>NA</v>
          </cell>
          <cell r="H123" t="str">
            <v>NA</v>
          </cell>
          <cell r="I123">
            <v>0</v>
          </cell>
          <cell r="J123">
            <v>0</v>
          </cell>
          <cell r="K123" t="str">
            <v>NA</v>
          </cell>
          <cell r="L123" t="str">
            <v>NA</v>
          </cell>
          <cell r="M123" t="str">
            <v>NA</v>
          </cell>
          <cell r="N123" t="str">
            <v>NA</v>
          </cell>
          <cell r="O123" t="str">
            <v>NA</v>
          </cell>
          <cell r="P123" t="str">
            <v>NA</v>
          </cell>
          <cell r="Q123">
            <v>0</v>
          </cell>
        </row>
        <row r="124">
          <cell r="D124">
            <v>0</v>
          </cell>
          <cell r="E124" t="str">
            <v>Concrete</v>
          </cell>
          <cell r="F124">
            <v>0</v>
          </cell>
          <cell r="G124">
            <v>0</v>
          </cell>
          <cell r="H124">
            <v>0</v>
          </cell>
          <cell r="I124">
            <v>0</v>
          </cell>
          <cell r="J124">
            <v>0</v>
          </cell>
          <cell r="K124" t="str">
            <v>NA</v>
          </cell>
          <cell r="L124" t="str">
            <v>NA</v>
          </cell>
          <cell r="M124" t="str">
            <v>NA</v>
          </cell>
          <cell r="N124" t="str">
            <v>NA</v>
          </cell>
          <cell r="O124" t="str">
            <v>NA</v>
          </cell>
          <cell r="P124" t="str">
            <v>NA</v>
          </cell>
          <cell r="Q124">
            <v>0</v>
          </cell>
        </row>
        <row r="125">
          <cell r="D125">
            <v>18</v>
          </cell>
          <cell r="E125" t="str">
            <v>Dimensional Lumber</v>
          </cell>
          <cell r="F125">
            <v>272079</v>
          </cell>
          <cell r="G125">
            <v>205448</v>
          </cell>
          <cell r="H125">
            <v>-546767.04393247259</v>
          </cell>
          <cell r="I125">
            <v>66631</v>
          </cell>
          <cell r="J125">
            <v>-66833.468169849788</v>
          </cell>
          <cell r="K125">
            <v>0</v>
          </cell>
          <cell r="L125">
            <v>0</v>
          </cell>
          <cell r="M125" t="str">
            <v>NA</v>
          </cell>
          <cell r="N125" t="str">
            <v>NA</v>
          </cell>
          <cell r="O125" t="str">
            <v>NA</v>
          </cell>
          <cell r="P125" t="str">
            <v>NA</v>
          </cell>
          <cell r="Q125">
            <v>-613600.51210232242</v>
          </cell>
        </row>
        <row r="126">
          <cell r="D126">
            <v>19</v>
          </cell>
          <cell r="E126" t="str">
            <v>Drywall</v>
          </cell>
          <cell r="F126">
            <v>36700</v>
          </cell>
          <cell r="G126">
            <v>36700</v>
          </cell>
          <cell r="H126">
            <v>957.38028506120008</v>
          </cell>
          <cell r="I126">
            <v>0</v>
          </cell>
          <cell r="J126">
            <v>0</v>
          </cell>
          <cell r="K126" t="str">
            <v>NA</v>
          </cell>
          <cell r="L126" t="str">
            <v>NA</v>
          </cell>
          <cell r="M126" t="str">
            <v>NA</v>
          </cell>
          <cell r="N126" t="str">
            <v>NA</v>
          </cell>
          <cell r="O126" t="str">
            <v>NA</v>
          </cell>
          <cell r="P126" t="str">
            <v>NA</v>
          </cell>
          <cell r="Q126">
            <v>957.38028506120008</v>
          </cell>
        </row>
        <row r="127">
          <cell r="D127">
            <v>0</v>
          </cell>
          <cell r="E127" t="str">
            <v>Fiberglass Insulation</v>
          </cell>
          <cell r="F127">
            <v>0</v>
          </cell>
          <cell r="G127" t="str">
            <v>NA</v>
          </cell>
          <cell r="H127" t="str">
            <v>NA</v>
          </cell>
          <cell r="I127">
            <v>0</v>
          </cell>
          <cell r="J127">
            <v>0</v>
          </cell>
          <cell r="K127" t="str">
            <v>NA</v>
          </cell>
          <cell r="L127" t="str">
            <v>NA</v>
          </cell>
          <cell r="M127" t="str">
            <v>NA</v>
          </cell>
          <cell r="N127" t="str">
            <v>NA</v>
          </cell>
          <cell r="O127" t="str">
            <v>NA</v>
          </cell>
          <cell r="P127" t="str">
            <v>NA</v>
          </cell>
          <cell r="Q127">
            <v>0</v>
          </cell>
        </row>
        <row r="128">
          <cell r="D128">
            <v>0</v>
          </cell>
          <cell r="E128" t="str">
            <v>Fly Ash</v>
          </cell>
          <cell r="F128">
            <v>0</v>
          </cell>
          <cell r="G128">
            <v>0</v>
          </cell>
          <cell r="H128">
            <v>0</v>
          </cell>
          <cell r="I128">
            <v>0</v>
          </cell>
          <cell r="J128">
            <v>0</v>
          </cell>
          <cell r="K128" t="str">
            <v>NA</v>
          </cell>
          <cell r="L128" t="str">
            <v>NA</v>
          </cell>
          <cell r="M128" t="str">
            <v>NA</v>
          </cell>
          <cell r="N128" t="str">
            <v>NA</v>
          </cell>
          <cell r="O128" t="str">
            <v>NA</v>
          </cell>
          <cell r="P128" t="str">
            <v>NA</v>
          </cell>
          <cell r="Q128">
            <v>0</v>
          </cell>
        </row>
        <row r="129">
          <cell r="D129">
            <v>0</v>
          </cell>
          <cell r="E129" t="str">
            <v>Medium-density Fiberboard</v>
          </cell>
          <cell r="F129">
            <v>0</v>
          </cell>
          <cell r="G129" t="str">
            <v>NA</v>
          </cell>
          <cell r="H129" t="str">
            <v>NA</v>
          </cell>
          <cell r="I129">
            <v>0</v>
          </cell>
          <cell r="J129">
            <v>0</v>
          </cell>
          <cell r="K129">
            <v>0</v>
          </cell>
          <cell r="L129">
            <v>0</v>
          </cell>
          <cell r="M129" t="str">
            <v>NA</v>
          </cell>
          <cell r="N129" t="str">
            <v>NA</v>
          </cell>
          <cell r="O129" t="str">
            <v>NA</v>
          </cell>
          <cell r="P129" t="str">
            <v>NA</v>
          </cell>
          <cell r="Q129">
            <v>0</v>
          </cell>
        </row>
        <row r="130">
          <cell r="D130">
            <v>0</v>
          </cell>
          <cell r="E130" t="str">
            <v>Structural Steel</v>
          </cell>
          <cell r="F130">
            <v>0</v>
          </cell>
          <cell r="G130">
            <v>0</v>
          </cell>
          <cell r="H130">
            <v>0</v>
          </cell>
          <cell r="I130">
            <v>0</v>
          </cell>
          <cell r="J130">
            <v>0</v>
          </cell>
          <cell r="K130" t="str">
            <v>NA</v>
          </cell>
          <cell r="L130" t="str">
            <v>NA</v>
          </cell>
          <cell r="M130" t="str">
            <v>NA</v>
          </cell>
          <cell r="N130" t="str">
            <v>NA</v>
          </cell>
          <cell r="O130" t="str">
            <v>NA</v>
          </cell>
          <cell r="P130" t="str">
            <v>NA</v>
          </cell>
          <cell r="Q130">
            <v>0</v>
          </cell>
        </row>
        <row r="131">
          <cell r="D131">
            <v>0</v>
          </cell>
          <cell r="E131" t="str">
            <v>Vinyl Flooring</v>
          </cell>
          <cell r="F131">
            <v>0</v>
          </cell>
          <cell r="G131" t="str">
            <v>NA</v>
          </cell>
          <cell r="H131" t="str">
            <v>NA</v>
          </cell>
          <cell r="I131">
            <v>0</v>
          </cell>
          <cell r="J131">
            <v>0</v>
          </cell>
          <cell r="K131">
            <v>0</v>
          </cell>
          <cell r="L131">
            <v>0</v>
          </cell>
          <cell r="M131" t="str">
            <v>NA</v>
          </cell>
          <cell r="N131" t="str">
            <v>NA</v>
          </cell>
          <cell r="O131" t="str">
            <v>NA</v>
          </cell>
          <cell r="P131" t="str">
            <v>NA</v>
          </cell>
          <cell r="Q131">
            <v>0</v>
          </cell>
        </row>
        <row r="132">
          <cell r="D132">
            <v>0</v>
          </cell>
          <cell r="E132" t="str">
            <v>Wood Flooring</v>
          </cell>
          <cell r="F132">
            <v>0</v>
          </cell>
          <cell r="G132" t="str">
            <v>NA</v>
          </cell>
          <cell r="H132" t="str">
            <v>NA</v>
          </cell>
          <cell r="I132">
            <v>0</v>
          </cell>
          <cell r="J132">
            <v>0</v>
          </cell>
          <cell r="K132">
            <v>0</v>
          </cell>
          <cell r="L132">
            <v>0</v>
          </cell>
          <cell r="M132" t="str">
            <v>NA</v>
          </cell>
          <cell r="N132" t="str">
            <v>NA</v>
          </cell>
          <cell r="O132" t="str">
            <v>NA</v>
          </cell>
          <cell r="P132" t="str">
            <v>NA</v>
          </cell>
          <cell r="Q132">
            <v>0</v>
          </cell>
        </row>
        <row r="133">
          <cell r="D133">
            <v>20</v>
          </cell>
          <cell r="E133" t="str">
            <v>Tires</v>
          </cell>
          <cell r="F133">
            <v>63624</v>
          </cell>
          <cell r="G133">
            <v>45052</v>
          </cell>
          <cell r="H133">
            <v>-16953.224563807762</v>
          </cell>
          <cell r="I133">
            <v>18572</v>
          </cell>
          <cell r="J133">
            <v>437.15899649649509</v>
          </cell>
          <cell r="K133">
            <v>0</v>
          </cell>
          <cell r="L133">
            <v>0</v>
          </cell>
          <cell r="M133" t="str">
            <v>NA</v>
          </cell>
          <cell r="N133" t="str">
            <v>NA</v>
          </cell>
          <cell r="O133" t="str">
            <v>NA</v>
          </cell>
          <cell r="P133" t="str">
            <v>NA</v>
          </cell>
          <cell r="Q133">
            <v>-16516.065567311267</v>
          </cell>
        </row>
        <row r="134">
          <cell r="D134">
            <v>0</v>
          </cell>
          <cell r="E134" t="str">
            <v>Mixed Recyclables</v>
          </cell>
          <cell r="F134">
            <v>0</v>
          </cell>
          <cell r="G134">
            <v>0</v>
          </cell>
          <cell r="H134">
            <v>0</v>
          </cell>
          <cell r="I134">
            <v>0</v>
          </cell>
          <cell r="J134">
            <v>0</v>
          </cell>
          <cell r="K134">
            <v>0</v>
          </cell>
          <cell r="L134">
            <v>0</v>
          </cell>
          <cell r="M134" t="str">
            <v>NA</v>
          </cell>
          <cell r="N134" t="str">
            <v>NA</v>
          </cell>
          <cell r="O134" t="str">
            <v>NA</v>
          </cell>
          <cell r="P134" t="str">
            <v>NA</v>
          </cell>
          <cell r="Q134">
            <v>0</v>
          </cell>
        </row>
        <row r="135">
          <cell r="D135">
            <v>21</v>
          </cell>
          <cell r="E135" t="str">
            <v>Mixed Organics</v>
          </cell>
          <cell r="F135">
            <v>717851</v>
          </cell>
          <cell r="G135" t="str">
            <v>NA</v>
          </cell>
          <cell r="H135" t="str">
            <v>NA</v>
          </cell>
          <cell r="I135">
            <v>0</v>
          </cell>
          <cell r="J135">
            <v>0</v>
          </cell>
          <cell r="K135">
            <v>0</v>
          </cell>
          <cell r="L135">
            <v>0</v>
          </cell>
          <cell r="M135">
            <v>704050</v>
          </cell>
          <cell r="N135">
            <v>-60853.57182736363</v>
          </cell>
          <cell r="O135">
            <v>13801</v>
          </cell>
          <cell r="P135">
            <v>-458.40046631777608</v>
          </cell>
          <cell r="Q135">
            <v>-61311.972293681407</v>
          </cell>
        </row>
        <row r="136">
          <cell r="D136">
            <v>0</v>
          </cell>
          <cell r="E136" t="str">
            <v>Mixed MSW</v>
          </cell>
          <cell r="F136">
            <v>0</v>
          </cell>
          <cell r="G136" t="str">
            <v>NA</v>
          </cell>
          <cell r="H136" t="str">
            <v>NA</v>
          </cell>
          <cell r="I136">
            <v>0</v>
          </cell>
          <cell r="J136">
            <v>0</v>
          </cell>
          <cell r="K136">
            <v>0</v>
          </cell>
          <cell r="L136">
            <v>0</v>
          </cell>
          <cell r="M136" t="str">
            <v>NA</v>
          </cell>
          <cell r="N136" t="str">
            <v>NA</v>
          </cell>
          <cell r="O136" t="str">
            <v>NA</v>
          </cell>
          <cell r="P136" t="str">
            <v>NA</v>
          </cell>
          <cell r="Q136">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FB7B88-C4DF-425E-9A88-6CA4AF0301B9}" name="Table1" displayName="Table1" ref="A1:B23" totalsRowShown="0" headerRowDxfId="6" dataDxfId="4" headerRowBorderDxfId="5" tableBorderDxfId="3" totalsRowBorderDxfId="2" dataCellStyle="Currency">
  <tableColumns count="2">
    <tableColumn id="2" xr3:uid="{6048D086-2734-428F-89CB-2502B6135CD2}" name="Material" dataDxfId="1" dataCellStyle="Currency"/>
    <tableColumn id="1" xr3:uid="{75C27613-A405-4143-BD0F-4355CCE7E35D}" name="MTCO2E-Green a lower number, bigger GHG reduction potential."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vernor.wa.gov/issues/issues/energy-environment" TargetMode="External"/><Relationship Id="rId2" Type="http://schemas.openxmlformats.org/officeDocument/2006/relationships/hyperlink" Target="https://www.governor.wa.gov/issues/issues/economy" TargetMode="External"/><Relationship Id="rId1" Type="http://schemas.openxmlformats.org/officeDocument/2006/relationships/hyperlink" Target="http://teams/sites/W2R/RecyclingDevelopmentCenter/_layouts/15/WopiFrame.aspx?sourcedoc=%7B837409B5-D6F5-4B94-B77A-08B900353E9E%7D&amp;file=Desired%20Outcome%20Metrics.xlsx&amp;action=default" TargetMode="External"/><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hyperlink" Target="https://stateofwa.sharepoint.com/:x:/r/sites/DOH-environmentaljusticeinteragencyworkgroup/_layouts/15/Doc.aspx?sourcedoc=%7B553760FC-5EE6-4802-9635-40C1D57E7DD5%7D&amp;file=Identifying%20Vulnerable%20Populations%20Worksheet.xlsx&amp;action=default&amp;mobileredirect=true" TargetMode="External"/><Relationship Id="rId2" Type="http://schemas.openxmlformats.org/officeDocument/2006/relationships/hyperlink" Target="https://fortress.wa.gov/doh/wtnibl/WTNIBL/" TargetMode="External"/><Relationship Id="rId1" Type="http://schemas.openxmlformats.org/officeDocument/2006/relationships/hyperlink" Target="https://app.leg.wa.gov/RCW/default.aspx?cite=70A.02.01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nextcyclewashington.com/" TargetMode="External"/><Relationship Id="rId2" Type="http://schemas.openxmlformats.org/officeDocument/2006/relationships/hyperlink" Target="https://www.precyclewa.org/" TargetMode="External"/><Relationship Id="rId1" Type="http://schemas.openxmlformats.org/officeDocument/2006/relationships/hyperlink" Target="https://www.greatermsp.org/pages/mbold/" TargetMode="External"/><Relationship Id="rId6" Type="http://schemas.openxmlformats.org/officeDocument/2006/relationships/printerSettings" Target="../printerSettings/printerSettings1.bin"/><Relationship Id="rId5" Type="http://schemas.openxmlformats.org/officeDocument/2006/relationships/hyperlink" Target="https://kumu.io/ARRCircularEconomy/austins-circular-economy-story" TargetMode="External"/><Relationship Id="rId4" Type="http://schemas.openxmlformats.org/officeDocument/2006/relationships/hyperlink" Target="https://ecology.wa.gov/About-us/Payments-contracts-grants/Grants-loa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2A5D-1AA9-4A28-B6F1-DC8AF1870BEA}">
  <sheetPr>
    <tabColor rgb="FFC00000"/>
  </sheetPr>
  <dimension ref="A1:B1"/>
  <sheetViews>
    <sheetView tabSelected="1" zoomScale="80" zoomScaleNormal="80" workbookViewId="0">
      <selection activeCell="A23" sqref="A23"/>
    </sheetView>
  </sheetViews>
  <sheetFormatPr defaultRowHeight="14.4" x14ac:dyDescent="0.3"/>
  <cols>
    <col min="1" max="1" width="12.109375" customWidth="1"/>
  </cols>
  <sheetData>
    <row r="1" spans="1:2" x14ac:dyDescent="0.3">
      <c r="A1" s="39">
        <v>45161</v>
      </c>
      <c r="B1" t="s">
        <v>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95858-6E80-4727-8A28-975799E28753}">
  <dimension ref="A1:Y8"/>
  <sheetViews>
    <sheetView zoomScale="90" zoomScaleNormal="90" workbookViewId="0">
      <selection activeCell="K8" sqref="K8"/>
    </sheetView>
  </sheetViews>
  <sheetFormatPr defaultRowHeight="14.4" x14ac:dyDescent="0.3"/>
  <cols>
    <col min="1" max="1" width="17.6640625" customWidth="1"/>
    <col min="2" max="2" width="9.109375" customWidth="1"/>
    <col min="4" max="4" width="6.5546875" bestFit="1" customWidth="1"/>
    <col min="8" max="9" width="11.44140625" customWidth="1"/>
    <col min="10" max="10" width="20.109375" customWidth="1"/>
    <col min="11" max="11" width="20.6640625" customWidth="1"/>
    <col min="12" max="12" width="0" style="87" hidden="1" customWidth="1"/>
    <col min="13" max="13" width="0" hidden="1" customWidth="1"/>
    <col min="14" max="14" width="0" style="87" hidden="1" customWidth="1"/>
    <col min="15" max="15" width="0" hidden="1" customWidth="1"/>
    <col min="16" max="16" width="0" style="87" hidden="1" customWidth="1"/>
    <col min="17" max="17" width="0" hidden="1" customWidth="1"/>
    <col min="18" max="18" width="0" style="87" hidden="1" customWidth="1"/>
    <col min="19" max="19" width="13.109375" hidden="1" customWidth="1"/>
    <col min="20" max="21" width="0" hidden="1" customWidth="1"/>
    <col min="22" max="22" width="0" style="87" hidden="1" customWidth="1"/>
    <col min="23" max="23" width="15.33203125" hidden="1" customWidth="1"/>
    <col min="24" max="24" width="13.6640625" hidden="1" customWidth="1"/>
    <col min="25" max="25" width="21.109375" hidden="1" customWidth="1"/>
  </cols>
  <sheetData>
    <row r="1" spans="1:25" ht="29.4" thickBot="1" x14ac:dyDescent="0.35">
      <c r="A1" s="18" t="s">
        <v>80</v>
      </c>
      <c r="B1" s="81" t="s">
        <v>81</v>
      </c>
      <c r="C1" s="81" t="s">
        <v>82</v>
      </c>
      <c r="D1" s="81" t="s">
        <v>83</v>
      </c>
      <c r="E1" s="81" t="s">
        <v>84</v>
      </c>
      <c r="F1" s="81" t="s">
        <v>85</v>
      </c>
      <c r="G1" s="81" t="s">
        <v>86</v>
      </c>
      <c r="H1" s="81" t="s">
        <v>87</v>
      </c>
      <c r="I1" s="81"/>
      <c r="J1" s="109" t="s">
        <v>88</v>
      </c>
      <c r="K1" s="109" t="s">
        <v>87</v>
      </c>
      <c r="L1" s="86" t="s">
        <v>89</v>
      </c>
      <c r="M1" s="18" t="s">
        <v>81</v>
      </c>
      <c r="N1" s="86" t="s">
        <v>90</v>
      </c>
      <c r="O1" s="81" t="s">
        <v>82</v>
      </c>
      <c r="P1" s="86" t="s">
        <v>83</v>
      </c>
      <c r="Q1" s="81" t="s">
        <v>83</v>
      </c>
      <c r="R1" s="86" t="s">
        <v>84</v>
      </c>
      <c r="S1" s="81" t="s">
        <v>84</v>
      </c>
      <c r="T1" s="81" t="s">
        <v>85</v>
      </c>
      <c r="U1" s="81" t="s">
        <v>85</v>
      </c>
      <c r="V1" s="86" t="s">
        <v>86</v>
      </c>
      <c r="W1" s="81" t="s">
        <v>86</v>
      </c>
      <c r="X1" s="81" t="s">
        <v>87</v>
      </c>
      <c r="Y1" s="82"/>
    </row>
    <row r="2" spans="1:25" ht="35.4" customHeight="1" thickBot="1" x14ac:dyDescent="0.35">
      <c r="A2" s="74" t="s">
        <v>2</v>
      </c>
      <c r="B2" s="94">
        <v>5</v>
      </c>
      <c r="C2" s="94">
        <v>6</v>
      </c>
      <c r="D2" s="94">
        <v>6</v>
      </c>
      <c r="E2" s="94">
        <v>6</v>
      </c>
      <c r="F2" s="94">
        <v>5</v>
      </c>
      <c r="G2" s="95">
        <v>6</v>
      </c>
      <c r="H2" s="91">
        <f>AVERAGE(B2:G2)</f>
        <v>5.666666666666667</v>
      </c>
      <c r="I2" s="98"/>
      <c r="J2" s="101" t="s">
        <v>2</v>
      </c>
      <c r="K2" s="102">
        <v>6</v>
      </c>
      <c r="L2" s="100">
        <v>5.333333333333333</v>
      </c>
      <c r="M2" s="84" t="s">
        <v>2</v>
      </c>
      <c r="N2" s="90">
        <v>6</v>
      </c>
      <c r="O2" s="85" t="s">
        <v>2</v>
      </c>
      <c r="P2" s="88">
        <v>5.6666666666666661</v>
      </c>
      <c r="Q2" s="85" t="s">
        <v>2</v>
      </c>
      <c r="R2" s="88">
        <v>5.6666666666666661</v>
      </c>
      <c r="S2" s="85" t="s">
        <v>2</v>
      </c>
      <c r="T2" s="88">
        <v>5.3333333333333339</v>
      </c>
      <c r="U2" s="85" t="s">
        <v>2</v>
      </c>
      <c r="V2" s="88">
        <v>5.6666666666666661</v>
      </c>
      <c r="W2" s="85" t="s">
        <v>2</v>
      </c>
      <c r="X2" s="89">
        <f>+(+N2+L2+P2+R2+T2+V2)/6</f>
        <v>5.6111111111111107</v>
      </c>
      <c r="Y2" s="85" t="s">
        <v>2</v>
      </c>
    </row>
    <row r="3" spans="1:25" ht="63" customHeight="1" thickBot="1" x14ac:dyDescent="0.35">
      <c r="A3" s="75" t="s">
        <v>3</v>
      </c>
      <c r="B3" s="94">
        <v>5</v>
      </c>
      <c r="C3" s="94">
        <v>3</v>
      </c>
      <c r="D3" s="94">
        <v>5</v>
      </c>
      <c r="E3" s="94">
        <v>4</v>
      </c>
      <c r="F3" s="94">
        <v>4</v>
      </c>
      <c r="G3" s="95">
        <v>5</v>
      </c>
      <c r="H3" s="92">
        <f t="shared" ref="H3:H8" si="0">AVERAGE(B3:G3)</f>
        <v>4.333333333333333</v>
      </c>
      <c r="I3" s="98"/>
      <c r="J3" s="103" t="s">
        <v>3</v>
      </c>
      <c r="K3" s="104">
        <v>4</v>
      </c>
      <c r="L3" s="100">
        <v>4.6666666666666661</v>
      </c>
      <c r="M3" s="84" t="s">
        <v>77</v>
      </c>
      <c r="N3" s="90">
        <v>3.666666666666667</v>
      </c>
      <c r="O3" s="85" t="s">
        <v>8</v>
      </c>
      <c r="P3" s="88">
        <v>5.333333333333333</v>
      </c>
      <c r="Q3" s="85" t="s">
        <v>8</v>
      </c>
      <c r="R3" s="88">
        <v>4.333333333333333</v>
      </c>
      <c r="S3" s="85" t="s">
        <v>77</v>
      </c>
      <c r="T3" s="88">
        <v>4</v>
      </c>
      <c r="U3" s="85" t="s">
        <v>77</v>
      </c>
      <c r="V3" s="88">
        <v>5</v>
      </c>
      <c r="W3" s="85" t="s">
        <v>77</v>
      </c>
      <c r="X3" s="89">
        <f t="shared" ref="X3:X8" si="1">+(+N3+L3+P3+R3+T3+V3)/6</f>
        <v>4.4999999999999991</v>
      </c>
      <c r="Y3" s="85" t="s">
        <v>8</v>
      </c>
    </row>
    <row r="4" spans="1:25" ht="61.2" customHeight="1" thickBot="1" x14ac:dyDescent="0.35">
      <c r="A4" s="76" t="s">
        <v>4</v>
      </c>
      <c r="B4" s="94">
        <v>4</v>
      </c>
      <c r="C4" s="94">
        <v>3</v>
      </c>
      <c r="D4" s="94">
        <v>4</v>
      </c>
      <c r="E4" s="94">
        <v>4</v>
      </c>
      <c r="F4" s="94">
        <v>4</v>
      </c>
      <c r="G4" s="95">
        <v>5</v>
      </c>
      <c r="H4" s="92">
        <f t="shared" si="0"/>
        <v>4</v>
      </c>
      <c r="I4" s="98"/>
      <c r="J4" s="105" t="s">
        <v>4</v>
      </c>
      <c r="K4" s="104">
        <v>4</v>
      </c>
      <c r="L4" s="100">
        <v>4.3333333333333339</v>
      </c>
      <c r="M4" s="84" t="s">
        <v>4</v>
      </c>
      <c r="N4" s="90">
        <v>3.3333333333333335</v>
      </c>
      <c r="O4" s="85" t="s">
        <v>91</v>
      </c>
      <c r="P4" s="88">
        <v>5</v>
      </c>
      <c r="Q4" s="85" t="s">
        <v>92</v>
      </c>
      <c r="R4" s="88">
        <v>4.333333333333333</v>
      </c>
      <c r="S4" s="85" t="s">
        <v>91</v>
      </c>
      <c r="T4" s="88">
        <v>4</v>
      </c>
      <c r="U4" s="85" t="s">
        <v>91</v>
      </c>
      <c r="V4" s="88">
        <v>5</v>
      </c>
      <c r="W4" s="85" t="s">
        <v>91</v>
      </c>
      <c r="X4" s="89">
        <f t="shared" si="1"/>
        <v>4.333333333333333</v>
      </c>
      <c r="Y4" s="85" t="s">
        <v>91</v>
      </c>
    </row>
    <row r="5" spans="1:25" ht="71.400000000000006" customHeight="1" thickBot="1" x14ac:dyDescent="0.35">
      <c r="A5" s="76" t="s">
        <v>5</v>
      </c>
      <c r="B5" s="94">
        <v>2</v>
      </c>
      <c r="C5" s="94">
        <v>3</v>
      </c>
      <c r="D5" s="94">
        <v>3</v>
      </c>
      <c r="E5" s="94">
        <v>2</v>
      </c>
      <c r="F5" s="94">
        <v>2</v>
      </c>
      <c r="G5" s="95">
        <v>2</v>
      </c>
      <c r="H5" s="92">
        <f t="shared" si="0"/>
        <v>2.3333333333333335</v>
      </c>
      <c r="I5" s="98"/>
      <c r="J5" s="105" t="s">
        <v>6</v>
      </c>
      <c r="K5" s="104">
        <v>4</v>
      </c>
      <c r="L5" s="100">
        <v>4</v>
      </c>
      <c r="M5" s="84" t="s">
        <v>8</v>
      </c>
      <c r="N5" s="90">
        <v>3</v>
      </c>
      <c r="O5" s="85" t="s">
        <v>77</v>
      </c>
      <c r="P5" s="88">
        <v>4</v>
      </c>
      <c r="Q5" s="85" t="s">
        <v>91</v>
      </c>
      <c r="R5" s="88">
        <v>4</v>
      </c>
      <c r="S5" s="85" t="s">
        <v>8</v>
      </c>
      <c r="T5" s="88">
        <v>4</v>
      </c>
      <c r="U5" s="85" t="s">
        <v>8</v>
      </c>
      <c r="V5" s="88">
        <v>4.6666666666666661</v>
      </c>
      <c r="W5" s="85" t="s">
        <v>8</v>
      </c>
      <c r="X5" s="89">
        <f t="shared" si="1"/>
        <v>3.9444444444444442</v>
      </c>
      <c r="Y5" s="85" t="s">
        <v>77</v>
      </c>
    </row>
    <row r="6" spans="1:25" ht="73.95" customHeight="1" thickBot="1" x14ac:dyDescent="0.35">
      <c r="A6" s="76" t="s">
        <v>6</v>
      </c>
      <c r="B6" s="94">
        <v>4</v>
      </c>
      <c r="C6" s="94">
        <v>3</v>
      </c>
      <c r="D6" s="94">
        <v>4</v>
      </c>
      <c r="E6" s="94">
        <v>3</v>
      </c>
      <c r="F6" s="94">
        <v>4</v>
      </c>
      <c r="G6" s="95">
        <v>4</v>
      </c>
      <c r="H6" s="92">
        <f t="shared" si="0"/>
        <v>3.6666666666666665</v>
      </c>
      <c r="I6" s="98"/>
      <c r="J6" s="105" t="s">
        <v>8</v>
      </c>
      <c r="K6" s="104">
        <v>4</v>
      </c>
      <c r="L6" s="100">
        <v>3.666666666666667</v>
      </c>
      <c r="M6" s="84" t="s">
        <v>78</v>
      </c>
      <c r="N6" s="90">
        <v>2.666666666666667</v>
      </c>
      <c r="O6" s="85" t="s">
        <v>78</v>
      </c>
      <c r="P6" s="88">
        <v>3.666666666666667</v>
      </c>
      <c r="Q6" s="85" t="s">
        <v>78</v>
      </c>
      <c r="R6" s="88">
        <v>3</v>
      </c>
      <c r="S6" s="85" t="s">
        <v>78</v>
      </c>
      <c r="T6" s="88">
        <v>3.666666666666667</v>
      </c>
      <c r="U6" s="85" t="s">
        <v>78</v>
      </c>
      <c r="V6" s="88">
        <v>4</v>
      </c>
      <c r="W6" s="85" t="s">
        <v>78</v>
      </c>
      <c r="X6" s="89">
        <f t="shared" si="1"/>
        <v>3.4444444444444446</v>
      </c>
      <c r="Y6" s="85" t="s">
        <v>78</v>
      </c>
    </row>
    <row r="7" spans="1:25" ht="70.2" customHeight="1" thickBot="1" x14ac:dyDescent="0.35">
      <c r="A7" s="77" t="s">
        <v>7</v>
      </c>
      <c r="B7" s="94">
        <v>3</v>
      </c>
      <c r="C7" s="94">
        <v>2</v>
      </c>
      <c r="D7" s="94">
        <v>2</v>
      </c>
      <c r="E7" s="94">
        <v>3</v>
      </c>
      <c r="F7" s="94">
        <v>2</v>
      </c>
      <c r="G7" s="95">
        <v>3</v>
      </c>
      <c r="H7" s="92">
        <f t="shared" si="0"/>
        <v>2.5</v>
      </c>
      <c r="I7" s="98"/>
      <c r="J7" s="106" t="s">
        <v>7</v>
      </c>
      <c r="K7" s="104">
        <v>3</v>
      </c>
      <c r="L7" s="100">
        <v>3</v>
      </c>
      <c r="M7" s="73" t="s">
        <v>93</v>
      </c>
      <c r="N7" s="90">
        <v>2.666666666666667</v>
      </c>
      <c r="O7" s="85" t="s">
        <v>94</v>
      </c>
      <c r="P7" s="88">
        <v>2.666666666666667</v>
      </c>
      <c r="Q7" s="85" t="s">
        <v>94</v>
      </c>
      <c r="R7" s="88">
        <v>2.6666666666666665</v>
      </c>
      <c r="S7" s="85" t="s">
        <v>93</v>
      </c>
      <c r="T7" s="88">
        <v>2</v>
      </c>
      <c r="U7" s="85" t="s">
        <v>93</v>
      </c>
      <c r="V7" s="88">
        <v>3.3333333333333335</v>
      </c>
      <c r="W7" s="85" t="s">
        <v>93</v>
      </c>
      <c r="X7" s="89">
        <f t="shared" si="1"/>
        <v>2.7222222222222219</v>
      </c>
      <c r="Y7" s="83" t="s">
        <v>79</v>
      </c>
    </row>
    <row r="8" spans="1:25" ht="47.4" customHeight="1" thickBot="1" x14ac:dyDescent="0.35">
      <c r="A8" s="78" t="s">
        <v>8</v>
      </c>
      <c r="B8" s="96">
        <v>4</v>
      </c>
      <c r="C8" s="96">
        <v>4</v>
      </c>
      <c r="D8" s="96">
        <v>5</v>
      </c>
      <c r="E8" s="96">
        <v>4</v>
      </c>
      <c r="F8" s="96">
        <v>4</v>
      </c>
      <c r="G8" s="97">
        <v>5</v>
      </c>
      <c r="H8" s="93">
        <f t="shared" si="0"/>
        <v>4.333333333333333</v>
      </c>
      <c r="I8" s="98"/>
      <c r="J8" s="107" t="s">
        <v>5</v>
      </c>
      <c r="K8" s="108">
        <v>2</v>
      </c>
      <c r="L8" s="100">
        <v>2.3333333333333335</v>
      </c>
      <c r="M8" s="84" t="s">
        <v>5</v>
      </c>
      <c r="N8" s="90">
        <v>2.3333333333333335</v>
      </c>
      <c r="O8" s="83" t="s">
        <v>93</v>
      </c>
      <c r="P8" s="88">
        <v>2</v>
      </c>
      <c r="Q8" s="85" t="s">
        <v>95</v>
      </c>
      <c r="R8" s="88">
        <v>2.3333333333333335</v>
      </c>
      <c r="S8" s="85" t="s">
        <v>94</v>
      </c>
      <c r="T8" s="88">
        <v>2</v>
      </c>
      <c r="U8" s="85" t="s">
        <v>94</v>
      </c>
      <c r="V8" s="88">
        <v>2</v>
      </c>
      <c r="W8" s="85" t="s">
        <v>94</v>
      </c>
      <c r="X8" s="89">
        <f t="shared" si="1"/>
        <v>2.1666666666666665</v>
      </c>
      <c r="Y8" s="85" t="s">
        <v>94</v>
      </c>
    </row>
  </sheetData>
  <conditionalFormatting sqref="H2:I8">
    <cfRule type="colorScale" priority="10">
      <colorScale>
        <cfvo type="min"/>
        <cfvo type="percentile" val="50"/>
        <cfvo type="max"/>
        <color rgb="FFF8696B"/>
        <color rgb="FFFFEB84"/>
        <color rgb="FF63BE7B"/>
      </colorScale>
    </cfRule>
  </conditionalFormatting>
  <conditionalFormatting sqref="L2:L8">
    <cfRule type="colorScale" priority="7">
      <colorScale>
        <cfvo type="min"/>
        <cfvo type="percentile" val="50"/>
        <cfvo type="max"/>
        <color rgb="FFF8696B"/>
        <color rgb="FFFFEB84"/>
        <color rgb="FF63BE7B"/>
      </colorScale>
    </cfRule>
  </conditionalFormatting>
  <conditionalFormatting sqref="N2:N8 X2:X8">
    <cfRule type="colorScale" priority="9">
      <colorScale>
        <cfvo type="min"/>
        <cfvo type="percentile" val="50"/>
        <cfvo type="max"/>
        <color rgb="FFF8696B"/>
        <color rgb="FFFFEB84"/>
        <color rgb="FF63BE7B"/>
      </colorScale>
    </cfRule>
  </conditionalFormatting>
  <conditionalFormatting sqref="P2:P8">
    <cfRule type="colorScale" priority="6">
      <colorScale>
        <cfvo type="min"/>
        <cfvo type="percentile" val="50"/>
        <cfvo type="max"/>
        <color rgb="FFF8696B"/>
        <color rgb="FFFFEB84"/>
        <color rgb="FF63BE7B"/>
      </colorScale>
    </cfRule>
  </conditionalFormatting>
  <conditionalFormatting sqref="R2:R8">
    <cfRule type="colorScale" priority="3">
      <colorScale>
        <cfvo type="min"/>
        <cfvo type="percentile" val="50"/>
        <cfvo type="max"/>
        <color rgb="FFF8696B"/>
        <color rgb="FFFFEB84"/>
        <color rgb="FF63BE7B"/>
      </colorScale>
    </cfRule>
  </conditionalFormatting>
  <conditionalFormatting sqref="T2:T8">
    <cfRule type="colorScale" priority="2">
      <colorScale>
        <cfvo type="min"/>
        <cfvo type="percentile" val="50"/>
        <cfvo type="max"/>
        <color rgb="FFF8696B"/>
        <color rgb="FFFFEB84"/>
        <color rgb="FF63BE7B"/>
      </colorScale>
    </cfRule>
  </conditionalFormatting>
  <conditionalFormatting sqref="V2:V8">
    <cfRule type="colorScale" priority="1">
      <colorScale>
        <cfvo type="min"/>
        <cfvo type="percentile" val="50"/>
        <cfvo type="max"/>
        <color rgb="FFF8696B"/>
        <color rgb="FFFFEB84"/>
        <color rgb="FF63BE7B"/>
      </colorScale>
    </cfRule>
  </conditionalFormatting>
  <conditionalFormatting sqref="X2:X8">
    <cfRule type="colorScale" priority="8">
      <colorScale>
        <cfvo type="min"/>
        <cfvo type="percentile" val="50"/>
        <cfvo type="max"/>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D4A3C-6141-4CB7-9FC2-572BF9AD6C47}">
  <dimension ref="A1:G72"/>
  <sheetViews>
    <sheetView workbookViewId="0">
      <selection activeCell="A53" sqref="A53"/>
    </sheetView>
  </sheetViews>
  <sheetFormatPr defaultColWidth="9.109375" defaultRowHeight="14.4" x14ac:dyDescent="0.3"/>
  <cols>
    <col min="1" max="1" width="12.88671875" customWidth="1"/>
    <col min="3" max="3" width="11.5546875" customWidth="1"/>
    <col min="4" max="4" width="113.109375" customWidth="1"/>
    <col min="7" max="7" width="68.44140625" customWidth="1"/>
  </cols>
  <sheetData>
    <row r="1" spans="1:7" ht="18" x14ac:dyDescent="0.35">
      <c r="A1" s="12" t="s">
        <v>96</v>
      </c>
    </row>
    <row r="3" spans="1:7" x14ac:dyDescent="0.3">
      <c r="A3" s="13" t="s">
        <v>97</v>
      </c>
      <c r="B3" s="14" t="s">
        <v>98</v>
      </c>
      <c r="C3" s="15" t="s">
        <v>99</v>
      </c>
      <c r="D3" s="16" t="s">
        <v>100</v>
      </c>
    </row>
    <row r="4" spans="1:7" x14ac:dyDescent="0.3">
      <c r="A4" s="17"/>
      <c r="B4" s="17"/>
      <c r="C4" s="17"/>
      <c r="D4" s="18" t="s">
        <v>101</v>
      </c>
      <c r="G4" s="19"/>
    </row>
    <row r="5" spans="1:7" ht="72" x14ac:dyDescent="0.3">
      <c r="A5" s="20" t="s">
        <v>102</v>
      </c>
      <c r="B5" s="21" t="s">
        <v>103</v>
      </c>
      <c r="C5" s="22" t="s">
        <v>104</v>
      </c>
      <c r="D5" s="23" t="s">
        <v>105</v>
      </c>
    </row>
    <row r="6" spans="1:7" ht="28.8" x14ac:dyDescent="0.3">
      <c r="A6" s="20" t="s">
        <v>106</v>
      </c>
      <c r="B6" s="21" t="s">
        <v>107</v>
      </c>
      <c r="C6" s="22" t="s">
        <v>104</v>
      </c>
      <c r="D6" s="5" t="s">
        <v>108</v>
      </c>
    </row>
    <row r="7" spans="1:7" ht="43.2" x14ac:dyDescent="0.3">
      <c r="A7" s="20" t="s">
        <v>109</v>
      </c>
      <c r="B7" s="21" t="s">
        <v>110</v>
      </c>
      <c r="C7" s="22" t="s">
        <v>104</v>
      </c>
      <c r="D7" s="23" t="s">
        <v>111</v>
      </c>
      <c r="G7" s="24"/>
    </row>
    <row r="8" spans="1:7" ht="43.2" x14ac:dyDescent="0.3">
      <c r="A8" s="20" t="s">
        <v>106</v>
      </c>
      <c r="B8" s="21" t="s">
        <v>107</v>
      </c>
      <c r="C8" s="22" t="s">
        <v>104</v>
      </c>
      <c r="D8" s="23" t="s">
        <v>112</v>
      </c>
    </row>
    <row r="9" spans="1:7" ht="86.4" x14ac:dyDescent="0.3">
      <c r="A9" s="20" t="s">
        <v>113</v>
      </c>
      <c r="B9" s="21" t="s">
        <v>114</v>
      </c>
      <c r="C9" s="22" t="s">
        <v>115</v>
      </c>
      <c r="D9" s="23" t="s">
        <v>116</v>
      </c>
    </row>
    <row r="10" spans="1:7" ht="28.8" x14ac:dyDescent="0.3">
      <c r="A10" s="25"/>
      <c r="B10" s="17"/>
      <c r="C10" s="17"/>
      <c r="D10" s="18" t="s">
        <v>117</v>
      </c>
    </row>
    <row r="11" spans="1:7" ht="57.6" x14ac:dyDescent="0.3">
      <c r="A11" s="20" t="s">
        <v>118</v>
      </c>
      <c r="B11" s="21" t="s">
        <v>119</v>
      </c>
      <c r="C11" s="22" t="s">
        <v>120</v>
      </c>
      <c r="D11" s="26" t="s">
        <v>121</v>
      </c>
      <c r="E11" s="27"/>
    </row>
    <row r="12" spans="1:7" ht="43.2" x14ac:dyDescent="0.3">
      <c r="A12" s="20" t="s">
        <v>122</v>
      </c>
      <c r="B12" s="21" t="s">
        <v>123</v>
      </c>
      <c r="C12" s="22" t="s">
        <v>124</v>
      </c>
      <c r="D12" s="23" t="s">
        <v>125</v>
      </c>
      <c r="E12" s="27"/>
    </row>
    <row r="13" spans="1:7" ht="57.6" x14ac:dyDescent="0.3">
      <c r="A13" s="20" t="s">
        <v>126</v>
      </c>
      <c r="B13" s="21" t="s">
        <v>127</v>
      </c>
      <c r="C13" s="22" t="s">
        <v>115</v>
      </c>
      <c r="D13" s="23" t="s">
        <v>128</v>
      </c>
    </row>
    <row r="14" spans="1:7" ht="72" x14ac:dyDescent="0.3">
      <c r="A14" s="20" t="s">
        <v>129</v>
      </c>
      <c r="B14" s="21" t="s">
        <v>130</v>
      </c>
      <c r="C14" s="22" t="s">
        <v>120</v>
      </c>
      <c r="D14" s="23" t="s">
        <v>131</v>
      </c>
    </row>
    <row r="15" spans="1:7" ht="28.8" x14ac:dyDescent="0.3">
      <c r="A15" s="20" t="s">
        <v>132</v>
      </c>
      <c r="B15" s="21" t="s">
        <v>133</v>
      </c>
      <c r="C15" s="22" t="s">
        <v>115</v>
      </c>
      <c r="D15" s="23" t="s">
        <v>134</v>
      </c>
    </row>
    <row r="16" spans="1:7" ht="43.2" x14ac:dyDescent="0.3">
      <c r="A16" s="25"/>
      <c r="B16" s="17"/>
      <c r="C16" s="17"/>
      <c r="D16" s="18" t="s">
        <v>135</v>
      </c>
    </row>
    <row r="17" spans="1:4" ht="43.2" x14ac:dyDescent="0.3">
      <c r="A17" s="20" t="s">
        <v>136</v>
      </c>
      <c r="B17" s="21" t="s">
        <v>137</v>
      </c>
      <c r="C17" s="22" t="s">
        <v>138</v>
      </c>
      <c r="D17" s="23" t="s">
        <v>139</v>
      </c>
    </row>
    <row r="18" spans="1:4" ht="57.6" x14ac:dyDescent="0.3">
      <c r="A18" s="20" t="s">
        <v>140</v>
      </c>
      <c r="B18" s="21" t="s">
        <v>141</v>
      </c>
      <c r="C18" s="22" t="s">
        <v>138</v>
      </c>
      <c r="D18" s="23" t="s">
        <v>142</v>
      </c>
    </row>
    <row r="19" spans="1:4" ht="72" x14ac:dyDescent="0.3">
      <c r="A19" s="20" t="s">
        <v>143</v>
      </c>
      <c r="B19" s="21" t="s">
        <v>114</v>
      </c>
      <c r="C19" s="22" t="s">
        <v>115</v>
      </c>
      <c r="D19" s="5" t="s">
        <v>144</v>
      </c>
    </row>
    <row r="20" spans="1:4" x14ac:dyDescent="0.3">
      <c r="A20" s="20" t="s">
        <v>145</v>
      </c>
      <c r="B20" s="21" t="s">
        <v>137</v>
      </c>
      <c r="C20" s="22" t="s">
        <v>115</v>
      </c>
      <c r="D20" s="23" t="s">
        <v>146</v>
      </c>
    </row>
    <row r="21" spans="1:4" ht="57.6" x14ac:dyDescent="0.3">
      <c r="A21" s="28" t="s">
        <v>147</v>
      </c>
      <c r="B21" s="29" t="s">
        <v>148</v>
      </c>
      <c r="C21" s="30" t="s">
        <v>149</v>
      </c>
      <c r="D21" s="23" t="s">
        <v>150</v>
      </c>
    </row>
    <row r="22" spans="1:4" s="11" customFormat="1" x14ac:dyDescent="0.3">
      <c r="A22" s="31"/>
      <c r="B22" s="31"/>
      <c r="C22" s="31"/>
    </row>
    <row r="23" spans="1:4" x14ac:dyDescent="0.3">
      <c r="A23" s="32" t="s">
        <v>98</v>
      </c>
    </row>
    <row r="24" spans="1:4" x14ac:dyDescent="0.3">
      <c r="A24" t="s">
        <v>151</v>
      </c>
    </row>
    <row r="25" spans="1:4" x14ac:dyDescent="0.3">
      <c r="A25" s="4" t="s">
        <v>152</v>
      </c>
    </row>
    <row r="26" spans="1:4" x14ac:dyDescent="0.3">
      <c r="A26" s="4" t="s">
        <v>153</v>
      </c>
    </row>
    <row r="27" spans="1:4" x14ac:dyDescent="0.3">
      <c r="A27" t="s">
        <v>154</v>
      </c>
    </row>
    <row r="28" spans="1:4" x14ac:dyDescent="0.3">
      <c r="A28" s="4" t="s">
        <v>155</v>
      </c>
    </row>
    <row r="29" spans="1:4" x14ac:dyDescent="0.3">
      <c r="A29" s="4" t="s">
        <v>156</v>
      </c>
    </row>
    <row r="30" spans="1:4" x14ac:dyDescent="0.3">
      <c r="A30" s="4" t="s">
        <v>157</v>
      </c>
    </row>
    <row r="31" spans="1:4" x14ac:dyDescent="0.3">
      <c r="A31" s="4" t="s">
        <v>158</v>
      </c>
    </row>
    <row r="32" spans="1:4" x14ac:dyDescent="0.3">
      <c r="A32" s="4" t="s">
        <v>159</v>
      </c>
    </row>
    <row r="33" spans="1:5" x14ac:dyDescent="0.3">
      <c r="A33" s="4" t="s">
        <v>160</v>
      </c>
    </row>
    <row r="34" spans="1:5" x14ac:dyDescent="0.3">
      <c r="A34" s="4" t="s">
        <v>161</v>
      </c>
    </row>
    <row r="35" spans="1:5" x14ac:dyDescent="0.3">
      <c r="A35" s="4" t="s">
        <v>162</v>
      </c>
    </row>
    <row r="36" spans="1:5" x14ac:dyDescent="0.3">
      <c r="A36" s="4" t="s">
        <v>163</v>
      </c>
    </row>
    <row r="37" spans="1:5" x14ac:dyDescent="0.3">
      <c r="A37" s="33" t="s">
        <v>99</v>
      </c>
    </row>
    <row r="38" spans="1:5" x14ac:dyDescent="0.3">
      <c r="A38" s="4" t="s">
        <v>164</v>
      </c>
    </row>
    <row r="39" spans="1:5" x14ac:dyDescent="0.3">
      <c r="A39" s="4" t="s">
        <v>165</v>
      </c>
    </row>
    <row r="40" spans="1:5" x14ac:dyDescent="0.3">
      <c r="A40" s="4" t="s">
        <v>166</v>
      </c>
    </row>
    <row r="41" spans="1:5" x14ac:dyDescent="0.3">
      <c r="A41" s="4" t="s">
        <v>167</v>
      </c>
    </row>
    <row r="42" spans="1:5" x14ac:dyDescent="0.3">
      <c r="A42" s="4" t="s">
        <v>168</v>
      </c>
    </row>
    <row r="43" spans="1:5" x14ac:dyDescent="0.3">
      <c r="A43" s="4" t="s">
        <v>169</v>
      </c>
    </row>
    <row r="44" spans="1:5" x14ac:dyDescent="0.3">
      <c r="A44" s="4" t="s">
        <v>170</v>
      </c>
    </row>
    <row r="45" spans="1:5" x14ac:dyDescent="0.3">
      <c r="A45" s="4" t="s">
        <v>171</v>
      </c>
    </row>
    <row r="46" spans="1:5" x14ac:dyDescent="0.3">
      <c r="A46" s="4" t="s">
        <v>172</v>
      </c>
    </row>
    <row r="47" spans="1:5" x14ac:dyDescent="0.3">
      <c r="A47" s="4" t="s">
        <v>173</v>
      </c>
    </row>
    <row r="48" spans="1:5" x14ac:dyDescent="0.3">
      <c r="A48" s="4" t="s">
        <v>174</v>
      </c>
      <c r="E48" s="34"/>
    </row>
    <row r="49" spans="1:1" x14ac:dyDescent="0.3">
      <c r="A49" s="35" t="s">
        <v>175</v>
      </c>
    </row>
    <row r="50" spans="1:1" x14ac:dyDescent="0.3">
      <c r="A50" s="36" t="s">
        <v>176</v>
      </c>
    </row>
    <row r="51" spans="1:1" x14ac:dyDescent="0.3">
      <c r="A51" s="36" t="s">
        <v>177</v>
      </c>
    </row>
    <row r="52" spans="1:1" x14ac:dyDescent="0.3">
      <c r="A52" s="36" t="s">
        <v>178</v>
      </c>
    </row>
    <row r="53" spans="1:1" x14ac:dyDescent="0.3">
      <c r="A53" s="36" t="s">
        <v>179</v>
      </c>
    </row>
    <row r="54" spans="1:1" x14ac:dyDescent="0.3">
      <c r="A54" s="36" t="s">
        <v>180</v>
      </c>
    </row>
    <row r="55" spans="1:1" x14ac:dyDescent="0.3">
      <c r="A55" s="36" t="s">
        <v>181</v>
      </c>
    </row>
    <row r="56" spans="1:1" x14ac:dyDescent="0.3">
      <c r="A56" s="36" t="s">
        <v>182</v>
      </c>
    </row>
    <row r="57" spans="1:1" x14ac:dyDescent="0.3">
      <c r="A57" s="36" t="s">
        <v>183</v>
      </c>
    </row>
    <row r="58" spans="1:1" x14ac:dyDescent="0.3">
      <c r="A58" s="36" t="s">
        <v>184</v>
      </c>
    </row>
    <row r="59" spans="1:1" x14ac:dyDescent="0.3">
      <c r="A59" s="36" t="s">
        <v>185</v>
      </c>
    </row>
    <row r="60" spans="1:1" x14ac:dyDescent="0.3">
      <c r="A60" s="36" t="s">
        <v>186</v>
      </c>
    </row>
    <row r="61" spans="1:1" x14ac:dyDescent="0.3">
      <c r="A61" s="36" t="s">
        <v>187</v>
      </c>
    </row>
    <row r="62" spans="1:1" x14ac:dyDescent="0.3">
      <c r="A62" s="36" t="s">
        <v>188</v>
      </c>
    </row>
    <row r="63" spans="1:1" x14ac:dyDescent="0.3">
      <c r="A63" s="36" t="s">
        <v>189</v>
      </c>
    </row>
    <row r="64" spans="1:1" x14ac:dyDescent="0.3">
      <c r="A64" s="36" t="s">
        <v>190</v>
      </c>
    </row>
    <row r="65" spans="1:1" x14ac:dyDescent="0.3">
      <c r="A65" s="36" t="s">
        <v>191</v>
      </c>
    </row>
    <row r="66" spans="1:1" x14ac:dyDescent="0.3">
      <c r="A66" s="36" t="s">
        <v>192</v>
      </c>
    </row>
    <row r="67" spans="1:1" x14ac:dyDescent="0.3">
      <c r="A67" s="36" t="s">
        <v>193</v>
      </c>
    </row>
    <row r="68" spans="1:1" x14ac:dyDescent="0.3">
      <c r="A68" s="36" t="s">
        <v>194</v>
      </c>
    </row>
    <row r="69" spans="1:1" x14ac:dyDescent="0.3">
      <c r="A69" s="36" t="s">
        <v>195</v>
      </c>
    </row>
    <row r="70" spans="1:1" x14ac:dyDescent="0.3">
      <c r="A70" s="36" t="s">
        <v>196</v>
      </c>
    </row>
    <row r="71" spans="1:1" x14ac:dyDescent="0.3">
      <c r="A71" s="36" t="s">
        <v>197</v>
      </c>
    </row>
    <row r="72" spans="1:1" x14ac:dyDescent="0.3">
      <c r="A72" s="36" t="s">
        <v>198</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workbookViewId="0"/>
  </sheetViews>
  <sheetFormatPr defaultRowHeight="14.4" x14ac:dyDescent="0.3"/>
  <cols>
    <col min="1" max="1" width="18.44140625" customWidth="1"/>
  </cols>
  <sheetData>
    <row r="1" spans="1:5" x14ac:dyDescent="0.3">
      <c r="A1" t="s">
        <v>199</v>
      </c>
    </row>
    <row r="2" spans="1:5" x14ac:dyDescent="0.3">
      <c r="A2" t="s">
        <v>200</v>
      </c>
    </row>
    <row r="3" spans="1:5" x14ac:dyDescent="0.3">
      <c r="A3" t="s">
        <v>201</v>
      </c>
    </row>
    <row r="4" spans="1:5" x14ac:dyDescent="0.3">
      <c r="A4" t="s">
        <v>202</v>
      </c>
    </row>
    <row r="5" spans="1:5" x14ac:dyDescent="0.3">
      <c r="A5" t="s">
        <v>203</v>
      </c>
      <c r="E5" s="3" t="s">
        <v>204</v>
      </c>
    </row>
    <row r="7" spans="1:5" x14ac:dyDescent="0.3">
      <c r="A7" s="2" t="s">
        <v>205</v>
      </c>
    </row>
    <row r="8" spans="1:5" x14ac:dyDescent="0.3">
      <c r="A8" s="1" t="s">
        <v>206</v>
      </c>
    </row>
    <row r="9" spans="1:5" x14ac:dyDescent="0.3">
      <c r="A9" s="2" t="s">
        <v>207</v>
      </c>
    </row>
    <row r="10" spans="1:5" x14ac:dyDescent="0.3">
      <c r="A10" s="2" t="s">
        <v>208</v>
      </c>
    </row>
    <row r="11" spans="1:5" x14ac:dyDescent="0.3">
      <c r="A11" s="1" t="s">
        <v>209</v>
      </c>
    </row>
    <row r="12" spans="1:5" x14ac:dyDescent="0.3">
      <c r="A12" s="1" t="s">
        <v>210</v>
      </c>
    </row>
    <row r="13" spans="1:5" x14ac:dyDescent="0.3">
      <c r="A13" s="1" t="s">
        <v>211</v>
      </c>
    </row>
    <row r="14" spans="1:5" x14ac:dyDescent="0.3">
      <c r="A14" s="1" t="s">
        <v>212</v>
      </c>
    </row>
    <row r="15" spans="1:5" x14ac:dyDescent="0.3">
      <c r="A15" s="1" t="s">
        <v>213</v>
      </c>
    </row>
    <row r="16" spans="1:5" x14ac:dyDescent="0.3">
      <c r="A16" s="1" t="s">
        <v>182</v>
      </c>
    </row>
    <row r="17" spans="1:1" x14ac:dyDescent="0.3">
      <c r="A17" s="1" t="s">
        <v>214</v>
      </c>
    </row>
    <row r="18" spans="1:1" x14ac:dyDescent="0.3">
      <c r="A18" s="1" t="s">
        <v>215</v>
      </c>
    </row>
    <row r="19" spans="1:1" x14ac:dyDescent="0.3">
      <c r="A19" s="1" t="s">
        <v>185</v>
      </c>
    </row>
    <row r="20" spans="1:1" x14ac:dyDescent="0.3">
      <c r="A20" s="1" t="s">
        <v>216</v>
      </c>
    </row>
    <row r="21" spans="1:1" x14ac:dyDescent="0.3">
      <c r="A21" s="1" t="s">
        <v>217</v>
      </c>
    </row>
    <row r="23" spans="1:1" x14ac:dyDescent="0.3">
      <c r="A23" s="2" t="s">
        <v>188</v>
      </c>
    </row>
    <row r="24" spans="1:1" x14ac:dyDescent="0.3">
      <c r="A24" s="1" t="s">
        <v>218</v>
      </c>
    </row>
    <row r="25" spans="1:1" x14ac:dyDescent="0.3">
      <c r="A25" s="1" t="s">
        <v>190</v>
      </c>
    </row>
    <row r="26" spans="1:1" x14ac:dyDescent="0.3">
      <c r="A26" s="1" t="s">
        <v>219</v>
      </c>
    </row>
    <row r="27" spans="1:1" x14ac:dyDescent="0.3">
      <c r="A27" s="1" t="s">
        <v>220</v>
      </c>
    </row>
    <row r="28" spans="1:1" x14ac:dyDescent="0.3">
      <c r="A28" s="1" t="s">
        <v>221</v>
      </c>
    </row>
    <row r="29" spans="1:1" x14ac:dyDescent="0.3">
      <c r="A29" s="1" t="s">
        <v>222</v>
      </c>
    </row>
    <row r="30" spans="1:1" x14ac:dyDescent="0.3">
      <c r="A30" s="1" t="s">
        <v>223</v>
      </c>
    </row>
    <row r="31" spans="1:1" x14ac:dyDescent="0.3">
      <c r="A31" s="1" t="s">
        <v>224</v>
      </c>
    </row>
    <row r="32" spans="1:1" x14ac:dyDescent="0.3">
      <c r="A32" s="1" t="s">
        <v>225</v>
      </c>
    </row>
    <row r="33" spans="1:1" x14ac:dyDescent="0.3">
      <c r="A33" s="1" t="s">
        <v>198</v>
      </c>
    </row>
    <row r="35" spans="1:1" x14ac:dyDescent="0.3">
      <c r="A35" s="1" t="s">
        <v>226</v>
      </c>
    </row>
    <row r="37" spans="1:1" ht="46.2" customHeight="1" x14ac:dyDescent="0.3">
      <c r="A37" s="37" t="s">
        <v>227</v>
      </c>
    </row>
    <row r="38" spans="1:1" x14ac:dyDescent="0.3">
      <c r="A38" s="3" t="s">
        <v>228</v>
      </c>
    </row>
    <row r="39" spans="1:1" x14ac:dyDescent="0.3">
      <c r="A39" s="3" t="s">
        <v>229</v>
      </c>
    </row>
  </sheetData>
  <hyperlinks>
    <hyperlink ref="E5" r:id="rId1" display="http://teams/sites/W2R/RecyclingDevelopmentCenter/_layouts/15/WopiFrame.aspx?sourcedoc=%7B837409B5-D6F5-4B94-B77A-08B900353E9E%7D&amp;file=Desired%20Outcome%20Metrics.xlsx&amp;action=default" xr:uid="{ED43EA1C-D6D3-4592-ADA2-BB47A02DD2A8}"/>
    <hyperlink ref="A38" r:id="rId2" location=":~:text=Key%20Sectors%201%20Aerospace:%20Washington%E2%80%99s%20aerospace%20sector%20is,markets%20all%20around%20the%20world.%20...%20More%20items" display="https://www.governor.wa.gov/issues/issues/economy - :~:text=Key%20Sectors%201%20Aerospace:%20Washington%E2%80%99s%20aerospace%20sector%20is,markets%20all%20around%20the%20world.%20...%20More%20items" xr:uid="{8F8B7207-D3E2-4736-8871-63DE2FFDFBBD}"/>
    <hyperlink ref="A39" r:id="rId3" display="https://www.governor.wa.gov/issues/issues/energy-environment" xr:uid="{D1CD568F-5EA6-4470-964E-009C09F8DE42}"/>
  </hyperlinks>
  <pageMargins left="0.7" right="0.7" top="0.75" bottom="0.75" header="0.3" footer="0.3"/>
  <pageSetup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BE115-0B6E-42DB-AFEF-66C3F420DC69}">
  <dimension ref="A1"/>
  <sheetViews>
    <sheetView workbookViewId="0">
      <selection activeCell="M21" sqref="M21"/>
    </sheetView>
  </sheetViews>
  <sheetFormatPr defaultRowHeight="14.4" x14ac:dyDescent="0.3"/>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9826-ECB6-40D8-A9DE-4F11D3B18CF0}">
  <dimension ref="A1:A30"/>
  <sheetViews>
    <sheetView workbookViewId="0"/>
  </sheetViews>
  <sheetFormatPr defaultRowHeight="14.4" x14ac:dyDescent="0.3"/>
  <sheetData>
    <row r="1" spans="1:1" x14ac:dyDescent="0.3">
      <c r="A1" s="9" t="s">
        <v>230</v>
      </c>
    </row>
    <row r="2" spans="1:1" x14ac:dyDescent="0.3">
      <c r="A2" t="s">
        <v>231</v>
      </c>
    </row>
    <row r="3" spans="1:1" x14ac:dyDescent="0.3">
      <c r="A3" t="s">
        <v>232</v>
      </c>
    </row>
    <row r="4" spans="1:1" x14ac:dyDescent="0.3">
      <c r="A4" t="s">
        <v>233</v>
      </c>
    </row>
    <row r="5" spans="1:1" x14ac:dyDescent="0.3">
      <c r="A5" t="s">
        <v>234</v>
      </c>
    </row>
    <row r="6" spans="1:1" x14ac:dyDescent="0.3">
      <c r="A6" t="s">
        <v>235</v>
      </c>
    </row>
    <row r="7" spans="1:1" x14ac:dyDescent="0.3">
      <c r="A7" t="s">
        <v>236</v>
      </c>
    </row>
    <row r="8" spans="1:1" x14ac:dyDescent="0.3">
      <c r="A8" t="s">
        <v>237</v>
      </c>
    </row>
    <row r="9" spans="1:1" x14ac:dyDescent="0.3">
      <c r="A9" t="s">
        <v>238</v>
      </c>
    </row>
    <row r="10" spans="1:1" x14ac:dyDescent="0.3">
      <c r="A10" t="s">
        <v>239</v>
      </c>
    </row>
    <row r="11" spans="1:1" x14ac:dyDescent="0.3">
      <c r="A11" t="s">
        <v>240</v>
      </c>
    </row>
    <row r="13" spans="1:1" x14ac:dyDescent="0.3">
      <c r="A13" s="9" t="s">
        <v>241</v>
      </c>
    </row>
    <row r="14" spans="1:1" x14ac:dyDescent="0.3">
      <c r="A14" t="s">
        <v>231</v>
      </c>
    </row>
    <row r="15" spans="1:1" x14ac:dyDescent="0.3">
      <c r="A15" t="s">
        <v>232</v>
      </c>
    </row>
    <row r="16" spans="1:1" x14ac:dyDescent="0.3">
      <c r="A16" t="s">
        <v>233</v>
      </c>
    </row>
    <row r="17" spans="1:1" x14ac:dyDescent="0.3">
      <c r="A17" t="s">
        <v>234</v>
      </c>
    </row>
    <row r="18" spans="1:1" x14ac:dyDescent="0.3">
      <c r="A18" t="s">
        <v>235</v>
      </c>
    </row>
    <row r="19" spans="1:1" x14ac:dyDescent="0.3">
      <c r="A19" t="s">
        <v>236</v>
      </c>
    </row>
    <row r="20" spans="1:1" x14ac:dyDescent="0.3">
      <c r="A20" t="s">
        <v>237</v>
      </c>
    </row>
    <row r="21" spans="1:1" x14ac:dyDescent="0.3">
      <c r="A21" t="s">
        <v>238</v>
      </c>
    </row>
    <row r="22" spans="1:1" x14ac:dyDescent="0.3">
      <c r="A22" t="s">
        <v>239</v>
      </c>
    </row>
    <row r="23" spans="1:1" x14ac:dyDescent="0.3">
      <c r="A23" t="s">
        <v>240</v>
      </c>
    </row>
    <row r="25" spans="1:1" x14ac:dyDescent="0.3">
      <c r="A25" s="9" t="s">
        <v>242</v>
      </c>
    </row>
    <row r="26" spans="1:1" x14ac:dyDescent="0.3">
      <c r="A26" t="s">
        <v>243</v>
      </c>
    </row>
    <row r="27" spans="1:1" x14ac:dyDescent="0.3">
      <c r="A27" t="s">
        <v>244</v>
      </c>
    </row>
    <row r="28" spans="1:1" x14ac:dyDescent="0.3">
      <c r="A28" t="s">
        <v>245</v>
      </c>
    </row>
    <row r="29" spans="1:1" x14ac:dyDescent="0.3">
      <c r="A29" t="s">
        <v>246</v>
      </c>
    </row>
    <row r="30" spans="1:1" x14ac:dyDescent="0.3">
      <c r="A30" t="s">
        <v>247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17EC-969F-4C83-943B-CC12E9228FEC}">
  <dimension ref="A1:A41"/>
  <sheetViews>
    <sheetView workbookViewId="0">
      <selection activeCell="A18" sqref="A18"/>
    </sheetView>
  </sheetViews>
  <sheetFormatPr defaultRowHeight="14.4" x14ac:dyDescent="0.3"/>
  <sheetData>
    <row r="1" spans="1:1" x14ac:dyDescent="0.3">
      <c r="A1" s="9" t="s">
        <v>248</v>
      </c>
    </row>
    <row r="2" spans="1:1" x14ac:dyDescent="0.3">
      <c r="A2" t="s">
        <v>249</v>
      </c>
    </row>
    <row r="3" spans="1:1" x14ac:dyDescent="0.3">
      <c r="A3" t="s">
        <v>250</v>
      </c>
    </row>
    <row r="4" spans="1:1" x14ac:dyDescent="0.3">
      <c r="A4" t="s">
        <v>251</v>
      </c>
    </row>
    <row r="5" spans="1:1" x14ac:dyDescent="0.3">
      <c r="A5" t="s">
        <v>252</v>
      </c>
    </row>
    <row r="6" spans="1:1" x14ac:dyDescent="0.3">
      <c r="A6" t="s">
        <v>253</v>
      </c>
    </row>
    <row r="8" spans="1:1" x14ac:dyDescent="0.3">
      <c r="A8" s="9" t="s">
        <v>254</v>
      </c>
    </row>
    <row r="9" spans="1:1" x14ac:dyDescent="0.3">
      <c r="A9" t="s">
        <v>255</v>
      </c>
    </row>
    <row r="11" spans="1:1" x14ac:dyDescent="0.3">
      <c r="A11" s="9" t="s">
        <v>256</v>
      </c>
    </row>
    <row r="12" spans="1:1" x14ac:dyDescent="0.3">
      <c r="A12" t="s">
        <v>257</v>
      </c>
    </row>
    <row r="14" spans="1:1" x14ac:dyDescent="0.3">
      <c r="A14" s="9" t="s">
        <v>258</v>
      </c>
    </row>
    <row r="15" spans="1:1" x14ac:dyDescent="0.3">
      <c r="A15" t="s">
        <v>259</v>
      </c>
    </row>
    <row r="17" spans="1:1" x14ac:dyDescent="0.3">
      <c r="A17" s="9" t="s">
        <v>260</v>
      </c>
    </row>
    <row r="18" spans="1:1" x14ac:dyDescent="0.3">
      <c r="A18" t="s">
        <v>261</v>
      </c>
    </row>
    <row r="20" spans="1:1" x14ac:dyDescent="0.3">
      <c r="A20" s="9" t="s">
        <v>262</v>
      </c>
    </row>
    <row r="21" spans="1:1" x14ac:dyDescent="0.3">
      <c r="A21" t="s">
        <v>263</v>
      </c>
    </row>
    <row r="22" spans="1:1" x14ac:dyDescent="0.3">
      <c r="A22" t="s">
        <v>264</v>
      </c>
    </row>
    <row r="23" spans="1:1" x14ac:dyDescent="0.3">
      <c r="A23" t="s">
        <v>265</v>
      </c>
    </row>
    <row r="25" spans="1:1" x14ac:dyDescent="0.3">
      <c r="A25" s="9" t="s">
        <v>266</v>
      </c>
    </row>
    <row r="26" spans="1:1" x14ac:dyDescent="0.3">
      <c r="A26" t="s">
        <v>267</v>
      </c>
    </row>
    <row r="27" spans="1:1" x14ac:dyDescent="0.3">
      <c r="A27" t="s">
        <v>268</v>
      </c>
    </row>
    <row r="28" spans="1:1" x14ac:dyDescent="0.3">
      <c r="A28" t="s">
        <v>269</v>
      </c>
    </row>
    <row r="29" spans="1:1" x14ac:dyDescent="0.3">
      <c r="A29" t="s">
        <v>270</v>
      </c>
    </row>
    <row r="30" spans="1:1" x14ac:dyDescent="0.3">
      <c r="A30" t="s">
        <v>271</v>
      </c>
    </row>
    <row r="31" spans="1:1" x14ac:dyDescent="0.3">
      <c r="A31" t="s">
        <v>272</v>
      </c>
    </row>
    <row r="32" spans="1:1" x14ac:dyDescent="0.3">
      <c r="A32" t="s">
        <v>273</v>
      </c>
    </row>
    <row r="34" spans="1:1" x14ac:dyDescent="0.3">
      <c r="A34" s="9" t="s">
        <v>274</v>
      </c>
    </row>
    <row r="35" spans="1:1" x14ac:dyDescent="0.3">
      <c r="A35" t="s">
        <v>275</v>
      </c>
    </row>
    <row r="36" spans="1:1" x14ac:dyDescent="0.3">
      <c r="A36" t="s">
        <v>276</v>
      </c>
    </row>
    <row r="37" spans="1:1" x14ac:dyDescent="0.3">
      <c r="A37" t="s">
        <v>277</v>
      </c>
    </row>
    <row r="38" spans="1:1" x14ac:dyDescent="0.3">
      <c r="A38" t="s">
        <v>278</v>
      </c>
    </row>
    <row r="39" spans="1:1" x14ac:dyDescent="0.3">
      <c r="A39" t="s">
        <v>279</v>
      </c>
    </row>
    <row r="40" spans="1:1" x14ac:dyDescent="0.3">
      <c r="A40" t="s">
        <v>280</v>
      </c>
    </row>
    <row r="41" spans="1:1" x14ac:dyDescent="0.3">
      <c r="A41" t="s">
        <v>281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6291C-8899-42F0-BB81-CD19E0FBB4C2}">
  <dimension ref="A1:A55"/>
  <sheetViews>
    <sheetView workbookViewId="0"/>
  </sheetViews>
  <sheetFormatPr defaultRowHeight="14.4" x14ac:dyDescent="0.3"/>
  <sheetData>
    <row r="1" spans="1:1" ht="21" x14ac:dyDescent="0.3">
      <c r="A1" s="41" t="s">
        <v>282</v>
      </c>
    </row>
    <row r="2" spans="1:1" ht="17.399999999999999" x14ac:dyDescent="0.3">
      <c r="A2" s="42" t="s">
        <v>283</v>
      </c>
    </row>
    <row r="3" spans="1:1" x14ac:dyDescent="0.3">
      <c r="A3" s="44" t="s">
        <v>284</v>
      </c>
    </row>
    <row r="4" spans="1:1" x14ac:dyDescent="0.3">
      <c r="A4" s="43" t="s">
        <v>285</v>
      </c>
    </row>
    <row r="5" spans="1:1" x14ac:dyDescent="0.3">
      <c r="A5" s="40"/>
    </row>
    <row r="6" spans="1:1" ht="17.399999999999999" x14ac:dyDescent="0.3">
      <c r="A6" s="42" t="s">
        <v>286</v>
      </c>
    </row>
    <row r="7" spans="1:1" x14ac:dyDescent="0.3">
      <c r="A7" s="45" t="s">
        <v>287</v>
      </c>
    </row>
    <row r="8" spans="1:1" x14ac:dyDescent="0.3">
      <c r="A8" s="46" t="s">
        <v>288</v>
      </c>
    </row>
    <row r="9" spans="1:1" x14ac:dyDescent="0.3">
      <c r="A9" s="40"/>
    </row>
    <row r="10" spans="1:1" x14ac:dyDescent="0.3">
      <c r="A10" s="40"/>
    </row>
    <row r="11" spans="1:1" x14ac:dyDescent="0.3">
      <c r="A11" s="44" t="s">
        <v>289</v>
      </c>
    </row>
    <row r="12" spans="1:1" x14ac:dyDescent="0.3">
      <c r="A12" s="40"/>
    </row>
    <row r="13" spans="1:1" x14ac:dyDescent="0.3">
      <c r="A13" s="40"/>
    </row>
    <row r="14" spans="1:1" x14ac:dyDescent="0.3">
      <c r="A14" s="45" t="s">
        <v>290</v>
      </c>
    </row>
    <row r="15" spans="1:1" ht="16.8" x14ac:dyDescent="0.3">
      <c r="A15" s="47" t="s">
        <v>291</v>
      </c>
    </row>
    <row r="16" spans="1:1" ht="16.8" x14ac:dyDescent="0.3">
      <c r="A16" s="47" t="s">
        <v>292</v>
      </c>
    </row>
    <row r="17" spans="1:1" x14ac:dyDescent="0.3">
      <c r="A17" s="45" t="s">
        <v>293</v>
      </c>
    </row>
    <row r="18" spans="1:1" x14ac:dyDescent="0.3">
      <c r="A18" s="40"/>
    </row>
    <row r="19" spans="1:1" x14ac:dyDescent="0.3">
      <c r="A19" s="40"/>
    </row>
    <row r="20" spans="1:1" x14ac:dyDescent="0.3">
      <c r="A20" s="45" t="s">
        <v>294</v>
      </c>
    </row>
    <row r="21" spans="1:1" x14ac:dyDescent="0.3">
      <c r="A21" s="46" t="s">
        <v>295</v>
      </c>
    </row>
    <row r="22" spans="1:1" x14ac:dyDescent="0.3">
      <c r="A22" s="40"/>
    </row>
    <row r="23" spans="1:1" x14ac:dyDescent="0.3">
      <c r="A23" s="40"/>
    </row>
    <row r="24" spans="1:1" ht="16.2" x14ac:dyDescent="0.3">
      <c r="A24" s="45" t="s">
        <v>296</v>
      </c>
    </row>
    <row r="25" spans="1:1" ht="16.2" x14ac:dyDescent="0.3">
      <c r="A25" s="46" t="s">
        <v>297</v>
      </c>
    </row>
    <row r="26" spans="1:1" x14ac:dyDescent="0.3">
      <c r="A26" s="46"/>
    </row>
    <row r="27" spans="1:1" ht="16.2" x14ac:dyDescent="0.3">
      <c r="A27" s="45" t="s">
        <v>298</v>
      </c>
    </row>
    <row r="28" spans="1:1" x14ac:dyDescent="0.3">
      <c r="A28" s="46" t="s">
        <v>299</v>
      </c>
    </row>
    <row r="29" spans="1:1" x14ac:dyDescent="0.3">
      <c r="A29" s="45"/>
    </row>
    <row r="30" spans="1:1" x14ac:dyDescent="0.3">
      <c r="A30" s="45"/>
    </row>
    <row r="31" spans="1:1" x14ac:dyDescent="0.3">
      <c r="A31" s="45" t="s">
        <v>300</v>
      </c>
    </row>
    <row r="32" spans="1:1" x14ac:dyDescent="0.3">
      <c r="A32" s="48"/>
    </row>
    <row r="33" spans="1:1" x14ac:dyDescent="0.3">
      <c r="A33" s="48"/>
    </row>
    <row r="34" spans="1:1" ht="16.2" x14ac:dyDescent="0.3">
      <c r="A34" s="45" t="s">
        <v>301</v>
      </c>
    </row>
    <row r="35" spans="1:1" x14ac:dyDescent="0.3">
      <c r="A35" s="46" t="s">
        <v>302</v>
      </c>
    </row>
    <row r="36" spans="1:1" x14ac:dyDescent="0.3">
      <c r="A36" s="48"/>
    </row>
    <row r="39" spans="1:1" x14ac:dyDescent="0.3">
      <c r="A39" s="34" t="s">
        <v>303</v>
      </c>
    </row>
    <row r="40" spans="1:1" ht="15" x14ac:dyDescent="0.3">
      <c r="A40" s="49" t="s">
        <v>304</v>
      </c>
    </row>
    <row r="42" spans="1:1" x14ac:dyDescent="0.3">
      <c r="A42" s="45" t="s">
        <v>305</v>
      </c>
    </row>
    <row r="43" spans="1:1" x14ac:dyDescent="0.3">
      <c r="A43" s="46" t="s">
        <v>306</v>
      </c>
    </row>
    <row r="44" spans="1:1" x14ac:dyDescent="0.3">
      <c r="A44" s="50" t="s">
        <v>307</v>
      </c>
    </row>
    <row r="45" spans="1:1" x14ac:dyDescent="0.3">
      <c r="A45" s="50" t="s">
        <v>308</v>
      </c>
    </row>
    <row r="46" spans="1:1" x14ac:dyDescent="0.3">
      <c r="A46" s="50" t="s">
        <v>309</v>
      </c>
    </row>
    <row r="47" spans="1:1" x14ac:dyDescent="0.3">
      <c r="A47" s="50" t="s">
        <v>310</v>
      </c>
    </row>
    <row r="48" spans="1:1" x14ac:dyDescent="0.3">
      <c r="A48" s="50" t="s">
        <v>311</v>
      </c>
    </row>
    <row r="49" spans="1:1" x14ac:dyDescent="0.3">
      <c r="A49" s="50" t="s">
        <v>312</v>
      </c>
    </row>
    <row r="50" spans="1:1" x14ac:dyDescent="0.3">
      <c r="A50" s="50" t="s">
        <v>313</v>
      </c>
    </row>
    <row r="51" spans="1:1" x14ac:dyDescent="0.3">
      <c r="A51" s="50" t="s">
        <v>314</v>
      </c>
    </row>
    <row r="52" spans="1:1" x14ac:dyDescent="0.3">
      <c r="A52" s="50" t="s">
        <v>315</v>
      </c>
    </row>
    <row r="53" spans="1:1" x14ac:dyDescent="0.3">
      <c r="A53" s="50" t="s">
        <v>316</v>
      </c>
    </row>
    <row r="54" spans="1:1" x14ac:dyDescent="0.3">
      <c r="A54" s="46"/>
    </row>
    <row r="55" spans="1:1" x14ac:dyDescent="0.3">
      <c r="A55" s="44" t="s">
        <v>317</v>
      </c>
    </row>
  </sheetData>
  <hyperlinks>
    <hyperlink ref="A3" r:id="rId1" display="https://app.leg.wa.gov/RCW/default.aspx?cite=70A.02.010" xr:uid="{C33A5D0F-8071-4928-AFD1-97304AD77A6E}"/>
    <hyperlink ref="A11" r:id="rId2" display="https://fortress.wa.gov/doh/wtnibl/WTNIBL/" xr:uid="{C2328CDC-9466-4CD0-854A-BBFC2B218C14}"/>
    <hyperlink ref="A39" location="_ftnref1" display="_ftnref1" xr:uid="{67D4A5BC-23EA-4477-9A75-E0D1CF9887B8}"/>
    <hyperlink ref="A55" r:id="rId3" display="https://stateofwa.sharepoint.com/:x:/r/sites/DOH-environmentaljusticeinteragencyworkgroup/_layouts/15/Doc.aspx?sourcedoc=%7B553760FC-5EE6-4802-9635-40C1D57E7DD5%7D&amp;file=Identifying%20Vulnerable%20Populations%20Worksheet.xlsx&amp;action=default&amp;mobileredirect=true" xr:uid="{CE562F05-65A2-461B-B8E7-13DD9C4A18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0A8A1-6DAA-4F49-A3E3-621BBC854DCD}">
  <sheetPr>
    <tabColor rgb="FFCCFF33"/>
  </sheetPr>
  <dimension ref="A1:L72"/>
  <sheetViews>
    <sheetView zoomScale="80" zoomScaleNormal="80" workbookViewId="0">
      <selection activeCell="I29" sqref="I29"/>
    </sheetView>
  </sheetViews>
  <sheetFormatPr defaultRowHeight="14.4" x14ac:dyDescent="0.3"/>
  <cols>
    <col min="1" max="1" width="41.109375" customWidth="1"/>
    <col min="2" max="2" width="35.33203125" customWidth="1"/>
    <col min="3" max="3" width="6.6640625" customWidth="1"/>
    <col min="4" max="4" width="25.6640625" bestFit="1" customWidth="1"/>
    <col min="5" max="5" width="37.33203125" bestFit="1" customWidth="1"/>
    <col min="6" max="6" width="27.44140625" customWidth="1"/>
    <col min="8" max="8" width="9" bestFit="1" customWidth="1"/>
    <col min="9" max="10" width="52.109375" bestFit="1" customWidth="1"/>
    <col min="11" max="11" width="21.109375" customWidth="1"/>
    <col min="12" max="12" width="23.109375" customWidth="1"/>
    <col min="13" max="13" width="10.44140625" bestFit="1" customWidth="1"/>
  </cols>
  <sheetData>
    <row r="1" spans="1:12" s="144" customFormat="1" ht="63.6" thickBot="1" x14ac:dyDescent="0.45">
      <c r="A1" s="161" t="s">
        <v>339</v>
      </c>
      <c r="B1" s="162" t="s">
        <v>359</v>
      </c>
      <c r="C1" s="147"/>
      <c r="D1" s="163" t="s">
        <v>339</v>
      </c>
      <c r="E1" s="167" t="s">
        <v>358</v>
      </c>
      <c r="F1" s="147"/>
      <c r="H1" s="146"/>
      <c r="I1" s="146"/>
      <c r="J1" s="146"/>
      <c r="K1" s="143"/>
      <c r="L1" s="148"/>
    </row>
    <row r="2" spans="1:12" s="144" customFormat="1" ht="18" x14ac:dyDescent="0.35">
      <c r="A2" s="163" t="s">
        <v>351</v>
      </c>
      <c r="B2" s="164">
        <v>-6726638.9985959791</v>
      </c>
      <c r="C2" s="146"/>
      <c r="D2" s="165" t="s">
        <v>351</v>
      </c>
      <c r="E2" s="157">
        <v>1531859</v>
      </c>
      <c r="F2" s="149"/>
      <c r="H2" s="146"/>
      <c r="I2" s="146"/>
      <c r="J2" s="146"/>
      <c r="K2" s="143"/>
      <c r="L2" s="148"/>
    </row>
    <row r="3" spans="1:12" s="144" customFormat="1" ht="18" x14ac:dyDescent="0.35">
      <c r="A3" s="155" t="s">
        <v>340</v>
      </c>
      <c r="B3" s="156">
        <v>-2062471.6485826708</v>
      </c>
      <c r="C3" s="146"/>
      <c r="D3" s="165" t="s">
        <v>340</v>
      </c>
      <c r="E3" s="157">
        <v>657815</v>
      </c>
      <c r="F3" s="149"/>
      <c r="H3" s="146"/>
      <c r="I3" s="146"/>
      <c r="J3" s="146"/>
      <c r="K3" s="143"/>
      <c r="L3" s="148"/>
    </row>
    <row r="4" spans="1:12" s="144" customFormat="1" ht="18" x14ac:dyDescent="0.35">
      <c r="A4" s="155" t="s">
        <v>341</v>
      </c>
      <c r="B4" s="156">
        <v>-754849.0652880735</v>
      </c>
      <c r="C4" s="146"/>
      <c r="D4" s="165" t="s">
        <v>341</v>
      </c>
      <c r="E4" s="157">
        <v>212902</v>
      </c>
      <c r="F4" s="147"/>
      <c r="H4" s="146"/>
      <c r="I4" s="146"/>
      <c r="J4" s="146"/>
      <c r="K4" s="143"/>
      <c r="L4" s="148"/>
    </row>
    <row r="5" spans="1:12" s="144" customFormat="1" ht="18" x14ac:dyDescent="0.35">
      <c r="A5" s="155" t="s">
        <v>355</v>
      </c>
      <c r="B5" s="156">
        <v>-613600.51210232242</v>
      </c>
      <c r="C5" s="146"/>
      <c r="D5" s="165" t="s">
        <v>355</v>
      </c>
      <c r="E5" s="157">
        <v>205448</v>
      </c>
      <c r="F5" s="147"/>
      <c r="H5" s="146"/>
      <c r="I5" s="146"/>
      <c r="J5" s="146"/>
      <c r="K5" s="143"/>
      <c r="L5" s="148"/>
    </row>
    <row r="6" spans="1:12" s="144" customFormat="1" ht="18" x14ac:dyDescent="0.35">
      <c r="A6" s="155" t="s">
        <v>352</v>
      </c>
      <c r="B6" s="156">
        <v>-225944.7577823952</v>
      </c>
      <c r="C6" s="147"/>
      <c r="D6" s="165" t="s">
        <v>352</v>
      </c>
      <c r="E6" s="157">
        <v>2791860</v>
      </c>
      <c r="F6" s="147"/>
      <c r="H6" s="146"/>
      <c r="I6" s="146"/>
      <c r="J6" s="146"/>
      <c r="K6" s="143"/>
      <c r="L6" s="148"/>
    </row>
    <row r="7" spans="1:12" s="144" customFormat="1" ht="18" x14ac:dyDescent="0.35">
      <c r="A7" s="155" t="s">
        <v>337</v>
      </c>
      <c r="B7" s="156">
        <v>-207507.76449152146</v>
      </c>
      <c r="C7" s="146"/>
      <c r="D7" s="165" t="s">
        <v>337</v>
      </c>
      <c r="E7" s="157">
        <v>76620</v>
      </c>
      <c r="F7" s="149"/>
      <c r="H7" s="146"/>
      <c r="I7" s="146"/>
      <c r="J7" s="146"/>
      <c r="K7" s="143"/>
      <c r="L7" s="148"/>
    </row>
    <row r="8" spans="1:12" s="144" customFormat="1" ht="18" x14ac:dyDescent="0.35">
      <c r="A8" s="155" t="s">
        <v>349</v>
      </c>
      <c r="B8" s="156">
        <v>-136363.02974185799</v>
      </c>
      <c r="C8" s="146"/>
      <c r="D8" s="165" t="s">
        <v>349</v>
      </c>
      <c r="E8" s="157">
        <v>14940</v>
      </c>
      <c r="F8" s="149"/>
      <c r="H8" s="146"/>
      <c r="I8" s="146"/>
      <c r="J8" s="146"/>
      <c r="K8" s="143"/>
      <c r="L8" s="148"/>
    </row>
    <row r="9" spans="1:12" s="144" customFormat="1" ht="18" x14ac:dyDescent="0.35">
      <c r="A9" s="155" t="s">
        <v>357</v>
      </c>
      <c r="B9" s="156">
        <v>-61311.972293681407</v>
      </c>
      <c r="C9" s="146"/>
      <c r="D9" s="165" t="s">
        <v>357</v>
      </c>
      <c r="E9" s="157">
        <v>717851</v>
      </c>
      <c r="F9" s="147"/>
      <c r="H9" s="146"/>
      <c r="I9" s="146"/>
      <c r="J9" s="146"/>
      <c r="K9" s="143"/>
      <c r="L9" s="148"/>
    </row>
    <row r="10" spans="1:12" s="144" customFormat="1" ht="18" x14ac:dyDescent="0.35">
      <c r="A10" s="155" t="s">
        <v>347</v>
      </c>
      <c r="B10" s="156">
        <v>-46738.932040975727</v>
      </c>
      <c r="C10" s="146"/>
      <c r="D10" s="165" t="s">
        <v>347</v>
      </c>
      <c r="E10" s="157">
        <v>50500</v>
      </c>
      <c r="F10" s="147"/>
      <c r="H10" s="146"/>
      <c r="I10" s="146"/>
      <c r="J10" s="146"/>
      <c r="K10" s="143"/>
      <c r="L10" s="148"/>
    </row>
    <row r="11" spans="1:12" s="144" customFormat="1" ht="18" x14ac:dyDescent="0.35">
      <c r="A11" s="155" t="s">
        <v>343</v>
      </c>
      <c r="B11" s="156">
        <v>-34770.172391041633</v>
      </c>
      <c r="C11" s="147"/>
      <c r="D11" s="165" t="s">
        <v>343</v>
      </c>
      <c r="E11" s="157">
        <v>641902</v>
      </c>
      <c r="F11" s="147"/>
      <c r="H11" s="146"/>
      <c r="I11" s="146"/>
      <c r="J11" s="146"/>
      <c r="K11" s="143"/>
      <c r="L11" s="148"/>
    </row>
    <row r="12" spans="1:12" s="144" customFormat="1" ht="18" x14ac:dyDescent="0.35">
      <c r="A12" s="155" t="s">
        <v>350</v>
      </c>
      <c r="B12" s="156">
        <v>-22543.68801862892</v>
      </c>
      <c r="C12" s="147"/>
      <c r="D12" s="165" t="s">
        <v>350</v>
      </c>
      <c r="E12" s="157">
        <v>12305</v>
      </c>
      <c r="F12" s="147"/>
      <c r="H12" s="146"/>
      <c r="I12" s="146"/>
      <c r="J12" s="146"/>
      <c r="K12" s="143"/>
      <c r="L12" s="148"/>
    </row>
    <row r="13" spans="1:12" s="144" customFormat="1" ht="18" x14ac:dyDescent="0.35">
      <c r="A13" s="155" t="s">
        <v>336</v>
      </c>
      <c r="B13" s="156">
        <v>-21228.573667952471</v>
      </c>
      <c r="C13" s="146"/>
      <c r="D13" s="165" t="s">
        <v>336</v>
      </c>
      <c r="E13" s="157">
        <v>76890</v>
      </c>
      <c r="F13" s="149"/>
      <c r="H13" s="146"/>
      <c r="I13" s="146"/>
      <c r="J13" s="146"/>
      <c r="K13" s="143"/>
      <c r="L13" s="148"/>
    </row>
    <row r="14" spans="1:12" s="144" customFormat="1" ht="18" x14ac:dyDescent="0.35">
      <c r="A14" s="155" t="s">
        <v>346</v>
      </c>
      <c r="B14" s="156">
        <v>-20543.518728653886</v>
      </c>
      <c r="C14" s="146"/>
      <c r="D14" s="165" t="s">
        <v>346</v>
      </c>
      <c r="E14" s="157">
        <v>19835</v>
      </c>
      <c r="F14" s="149"/>
      <c r="H14" s="146"/>
      <c r="I14" s="146"/>
      <c r="J14" s="146"/>
      <c r="K14" s="143"/>
      <c r="L14" s="148"/>
    </row>
    <row r="15" spans="1:12" s="144" customFormat="1" ht="18" x14ac:dyDescent="0.35">
      <c r="A15" s="155" t="s">
        <v>344</v>
      </c>
      <c r="B15" s="156">
        <v>-19851.514989222815</v>
      </c>
      <c r="C15" s="146"/>
      <c r="D15" s="165" t="s">
        <v>344</v>
      </c>
      <c r="E15" s="157">
        <v>331509.10000000003</v>
      </c>
      <c r="F15" s="147"/>
      <c r="H15" s="146"/>
      <c r="I15" s="146"/>
      <c r="J15" s="146"/>
      <c r="K15" s="143"/>
      <c r="L15" s="148"/>
    </row>
    <row r="16" spans="1:12" s="144" customFormat="1" ht="18" x14ac:dyDescent="0.35">
      <c r="A16" s="155" t="s">
        <v>342</v>
      </c>
      <c r="B16" s="156">
        <v>-18645.658090246408</v>
      </c>
      <c r="C16" s="146"/>
      <c r="D16" s="165" t="s">
        <v>342</v>
      </c>
      <c r="E16" s="157">
        <v>165002</v>
      </c>
      <c r="F16" s="147"/>
      <c r="H16" s="146"/>
      <c r="I16" s="146"/>
      <c r="J16" s="146"/>
      <c r="K16" s="143"/>
      <c r="L16" s="148"/>
    </row>
    <row r="17" spans="1:12" s="144" customFormat="1" ht="18" x14ac:dyDescent="0.35">
      <c r="A17" s="155" t="s">
        <v>338</v>
      </c>
      <c r="B17" s="156">
        <v>-16516.065567311267</v>
      </c>
      <c r="C17" s="147"/>
      <c r="D17" s="165" t="s">
        <v>338</v>
      </c>
      <c r="E17" s="157">
        <v>45052</v>
      </c>
      <c r="F17" s="147"/>
      <c r="H17" s="146"/>
      <c r="I17" s="146"/>
      <c r="J17" s="146"/>
      <c r="K17" s="143"/>
      <c r="L17" s="148"/>
    </row>
    <row r="18" spans="1:12" s="144" customFormat="1" ht="18" x14ac:dyDescent="0.35">
      <c r="A18" s="155" t="s">
        <v>348</v>
      </c>
      <c r="B18" s="156">
        <v>-8170.5912099093612</v>
      </c>
      <c r="C18" s="146"/>
      <c r="D18" s="165" t="s">
        <v>348</v>
      </c>
      <c r="E18" s="157">
        <v>10404</v>
      </c>
      <c r="F18" s="149"/>
      <c r="H18" s="146"/>
      <c r="I18" s="146"/>
      <c r="J18" s="146"/>
      <c r="K18" s="143"/>
      <c r="L18" s="148"/>
    </row>
    <row r="19" spans="1:12" s="144" customFormat="1" ht="18" x14ac:dyDescent="0.35">
      <c r="A19" s="155" t="s">
        <v>345</v>
      </c>
      <c r="B19" s="156">
        <v>-6050.915654268576</v>
      </c>
      <c r="C19" s="146"/>
      <c r="D19" s="165" t="s">
        <v>345</v>
      </c>
      <c r="E19" s="157">
        <v>7978</v>
      </c>
      <c r="F19" s="149"/>
      <c r="H19" s="146"/>
      <c r="I19" s="146"/>
      <c r="J19" s="146"/>
      <c r="K19" s="143"/>
      <c r="L19" s="148"/>
    </row>
    <row r="20" spans="1:12" s="144" customFormat="1" ht="18" x14ac:dyDescent="0.35">
      <c r="A20" s="155" t="s">
        <v>353</v>
      </c>
      <c r="B20" s="156">
        <v>-1426.5014983295709</v>
      </c>
      <c r="C20" s="146"/>
      <c r="D20" s="165" t="s">
        <v>353</v>
      </c>
      <c r="E20" s="157">
        <v>15872</v>
      </c>
      <c r="F20" s="147"/>
      <c r="H20" s="146"/>
      <c r="I20" s="146"/>
      <c r="J20" s="146"/>
      <c r="K20" s="143"/>
      <c r="L20" s="148"/>
    </row>
    <row r="21" spans="1:12" s="144" customFormat="1" ht="18" x14ac:dyDescent="0.35">
      <c r="A21" s="155" t="s">
        <v>354</v>
      </c>
      <c r="B21" s="156">
        <v>-759.73045742537101</v>
      </c>
      <c r="C21" s="146"/>
      <c r="D21" s="165" t="s">
        <v>354</v>
      </c>
      <c r="E21" s="157">
        <v>319</v>
      </c>
      <c r="F21" s="147"/>
      <c r="H21" s="146"/>
      <c r="I21" s="146"/>
      <c r="J21" s="146"/>
      <c r="K21" s="143"/>
      <c r="L21" s="148"/>
    </row>
    <row r="22" spans="1:12" s="144" customFormat="1" ht="18.600000000000001" thickBot="1" x14ac:dyDescent="0.4">
      <c r="A22" s="158" t="s">
        <v>356</v>
      </c>
      <c r="B22" s="159">
        <v>957.38028506120008</v>
      </c>
      <c r="C22" s="147"/>
      <c r="D22" s="166" t="s">
        <v>356</v>
      </c>
      <c r="E22" s="160">
        <v>36700</v>
      </c>
      <c r="F22" s="147"/>
      <c r="H22" s="146"/>
      <c r="I22" s="146"/>
      <c r="J22" s="146"/>
      <c r="K22" s="143"/>
      <c r="L22" s="148"/>
    </row>
    <row r="23" spans="1:12" s="144" customFormat="1" ht="18" x14ac:dyDescent="0.35">
      <c r="C23" s="147"/>
      <c r="D23" s="150"/>
      <c r="E23" s="146"/>
      <c r="F23" s="147"/>
      <c r="H23" s="146"/>
      <c r="I23" s="146"/>
      <c r="J23" s="146"/>
      <c r="K23" s="143"/>
      <c r="L23" s="148"/>
    </row>
    <row r="24" spans="1:12" s="144" customFormat="1" ht="18" x14ac:dyDescent="0.35">
      <c r="C24" s="146"/>
      <c r="D24" s="146"/>
      <c r="E24" s="146"/>
      <c r="F24" s="149"/>
      <c r="H24" s="146"/>
      <c r="I24" s="146"/>
      <c r="J24" s="146"/>
      <c r="K24" s="143"/>
      <c r="L24" s="148"/>
    </row>
    <row r="25" spans="1:12" s="144" customFormat="1" ht="18" x14ac:dyDescent="0.35">
      <c r="C25" s="146"/>
      <c r="D25" s="146"/>
      <c r="E25" s="146"/>
      <c r="F25" s="149"/>
      <c r="H25" s="146"/>
      <c r="I25" s="146"/>
      <c r="J25" s="146"/>
      <c r="K25" s="143"/>
      <c r="L25" s="148"/>
    </row>
    <row r="26" spans="1:12" s="144" customFormat="1" ht="18" x14ac:dyDescent="0.35">
      <c r="C26" s="146"/>
      <c r="D26" s="146"/>
      <c r="E26" s="146"/>
      <c r="F26" s="147"/>
      <c r="H26" s="146"/>
      <c r="I26" s="146"/>
      <c r="J26" s="146"/>
      <c r="K26" s="143"/>
      <c r="L26" s="148"/>
    </row>
    <row r="27" spans="1:12" s="144" customFormat="1" ht="18" x14ac:dyDescent="0.35">
      <c r="C27" s="146"/>
      <c r="D27" s="147"/>
      <c r="E27" s="149"/>
      <c r="F27" s="147"/>
      <c r="H27" s="146"/>
      <c r="I27" s="146"/>
      <c r="J27" s="146"/>
      <c r="K27" s="143"/>
      <c r="L27" s="148"/>
    </row>
    <row r="28" spans="1:12" s="144" customFormat="1" ht="18" x14ac:dyDescent="0.35">
      <c r="C28" s="147"/>
      <c r="D28" s="150"/>
      <c r="E28" s="146"/>
      <c r="F28" s="147"/>
      <c r="H28" s="146"/>
      <c r="I28" s="146"/>
      <c r="J28" s="146"/>
      <c r="K28" s="143"/>
      <c r="L28" s="148"/>
    </row>
    <row r="29" spans="1:12" s="144" customFormat="1" ht="18" x14ac:dyDescent="0.35">
      <c r="C29" s="146"/>
      <c r="D29" s="146"/>
      <c r="E29" s="146"/>
      <c r="F29" s="149"/>
      <c r="H29" s="146"/>
      <c r="I29" s="146"/>
      <c r="J29" s="146"/>
      <c r="K29" s="143"/>
      <c r="L29" s="148"/>
    </row>
    <row r="30" spans="1:12" s="144" customFormat="1" ht="18" x14ac:dyDescent="0.35">
      <c r="C30" s="146"/>
      <c r="D30" s="146"/>
      <c r="E30" s="146"/>
      <c r="F30" s="149"/>
      <c r="H30" s="146"/>
      <c r="I30" s="146"/>
      <c r="J30" s="146"/>
      <c r="K30" s="143"/>
      <c r="L30" s="148"/>
    </row>
    <row r="31" spans="1:12" s="144" customFormat="1" ht="18" x14ac:dyDescent="0.35">
      <c r="C31" s="146"/>
      <c r="D31" s="146"/>
      <c r="E31" s="146"/>
      <c r="F31" s="147"/>
      <c r="H31" s="146"/>
      <c r="I31" s="146"/>
      <c r="J31" s="146"/>
      <c r="K31" s="143"/>
      <c r="L31" s="148"/>
    </row>
    <row r="32" spans="1:12" s="144" customFormat="1" ht="18" x14ac:dyDescent="0.35">
      <c r="C32" s="146"/>
      <c r="D32" s="147"/>
      <c r="E32" s="149"/>
      <c r="F32" s="147"/>
      <c r="H32" s="146"/>
      <c r="I32" s="146"/>
      <c r="J32" s="146"/>
      <c r="K32" s="143"/>
      <c r="L32" s="148"/>
    </row>
    <row r="33" spans="1:12" s="144" customFormat="1" ht="18" x14ac:dyDescent="0.35">
      <c r="C33" s="147"/>
      <c r="D33" s="150"/>
      <c r="E33" s="146"/>
      <c r="F33" s="147"/>
      <c r="H33" s="146"/>
      <c r="I33" s="146"/>
      <c r="J33" s="146"/>
      <c r="K33" s="143"/>
      <c r="L33" s="148"/>
    </row>
    <row r="34" spans="1:12" s="144" customFormat="1" ht="18" x14ac:dyDescent="0.35">
      <c r="C34" s="147"/>
      <c r="D34" s="150"/>
      <c r="E34" s="146"/>
      <c r="F34" s="147"/>
      <c r="H34" s="146"/>
      <c r="I34" s="146"/>
      <c r="J34" s="146"/>
      <c r="K34" s="143"/>
      <c r="L34" s="148"/>
    </row>
    <row r="35" spans="1:12" s="144" customFormat="1" ht="18" x14ac:dyDescent="0.35">
      <c r="C35" s="146"/>
      <c r="D35" s="146"/>
      <c r="E35" s="146"/>
      <c r="F35" s="149"/>
      <c r="H35" s="146"/>
      <c r="I35" s="146"/>
      <c r="J35" s="146"/>
      <c r="K35" s="143"/>
      <c r="L35" s="148"/>
    </row>
    <row r="36" spans="1:12" s="144" customFormat="1" ht="18" x14ac:dyDescent="0.35">
      <c r="C36" s="146"/>
      <c r="D36" s="146"/>
      <c r="E36" s="146"/>
      <c r="F36" s="149"/>
      <c r="H36" s="146"/>
      <c r="I36" s="146"/>
      <c r="J36" s="146"/>
      <c r="K36" s="143"/>
      <c r="L36" s="148"/>
    </row>
    <row r="37" spans="1:12" s="144" customFormat="1" ht="18" x14ac:dyDescent="0.35">
      <c r="C37" s="146"/>
      <c r="D37" s="146"/>
      <c r="E37" s="146"/>
      <c r="F37" s="147"/>
      <c r="H37" s="146"/>
      <c r="I37" s="146"/>
      <c r="J37" s="146"/>
      <c r="K37" s="143"/>
      <c r="L37" s="148"/>
    </row>
    <row r="38" spans="1:12" s="144" customFormat="1" ht="18" x14ac:dyDescent="0.35">
      <c r="C38" s="146"/>
      <c r="D38" s="147"/>
      <c r="E38" s="149"/>
      <c r="F38" s="147"/>
      <c r="H38" s="146"/>
      <c r="I38" s="146"/>
      <c r="J38" s="146"/>
      <c r="K38" s="143"/>
      <c r="L38" s="148"/>
    </row>
    <row r="39" spans="1:12" s="144" customFormat="1" ht="18" x14ac:dyDescent="0.35">
      <c r="C39" s="147"/>
      <c r="D39" s="150"/>
      <c r="E39" s="146"/>
      <c r="F39" s="147"/>
      <c r="H39" s="146"/>
      <c r="I39" s="146"/>
      <c r="J39" s="146"/>
      <c r="K39" s="143"/>
      <c r="L39" s="148"/>
    </row>
    <row r="40" spans="1:12" s="144" customFormat="1" ht="15.6" customHeight="1" x14ac:dyDescent="0.35">
      <c r="C40" s="146"/>
      <c r="D40" s="146"/>
      <c r="E40" s="146"/>
      <c r="F40" s="150"/>
      <c r="H40" s="146"/>
      <c r="I40" s="146"/>
      <c r="J40" s="147"/>
      <c r="K40" s="151"/>
    </row>
    <row r="41" spans="1:12" s="144" customFormat="1" ht="15.6" customHeight="1" x14ac:dyDescent="0.35">
      <c r="C41" s="146"/>
      <c r="D41" s="150"/>
      <c r="E41" s="146"/>
      <c r="F41" s="150"/>
      <c r="H41" s="146"/>
      <c r="I41" s="146"/>
      <c r="J41" s="147"/>
      <c r="K41" s="151"/>
    </row>
    <row r="42" spans="1:12" s="144" customFormat="1" ht="15.6" customHeight="1" x14ac:dyDescent="0.35">
      <c r="C42" s="146"/>
      <c r="D42" s="146"/>
      <c r="E42" s="146"/>
      <c r="F42" s="150"/>
      <c r="H42" s="146"/>
      <c r="I42" s="146"/>
      <c r="J42" s="147"/>
      <c r="K42" s="151"/>
    </row>
    <row r="43" spans="1:12" s="144" customFormat="1" ht="15.6" customHeight="1" x14ac:dyDescent="0.35">
      <c r="C43" s="146"/>
      <c r="D43" s="150"/>
      <c r="E43" s="149"/>
      <c r="F43" s="150"/>
      <c r="H43" s="146"/>
      <c r="I43" s="146"/>
      <c r="J43" s="147"/>
      <c r="K43" s="151"/>
    </row>
    <row r="44" spans="1:12" s="144" customFormat="1" ht="15.6" customHeight="1" x14ac:dyDescent="0.35">
      <c r="C44" s="146"/>
      <c r="D44" s="146"/>
      <c r="E44" s="146"/>
      <c r="F44" s="150"/>
      <c r="H44" s="146"/>
      <c r="I44" s="146"/>
      <c r="J44" s="147"/>
      <c r="K44" s="151"/>
    </row>
    <row r="45" spans="1:12" s="144" customFormat="1" ht="15.6" customHeight="1" x14ac:dyDescent="0.35">
      <c r="A45" s="146"/>
      <c r="B45" s="146"/>
      <c r="C45" s="146"/>
      <c r="D45" s="146"/>
      <c r="E45" s="146"/>
      <c r="F45" s="152"/>
      <c r="H45" s="146"/>
      <c r="I45" s="146"/>
      <c r="J45" s="147"/>
      <c r="K45" s="151"/>
    </row>
    <row r="46" spans="1:12" s="144" customFormat="1" ht="15.6" customHeight="1" x14ac:dyDescent="0.35">
      <c r="A46" s="146"/>
      <c r="B46" s="146"/>
      <c r="C46" s="146"/>
      <c r="D46" s="146"/>
      <c r="E46" s="146"/>
      <c r="F46" s="147"/>
      <c r="H46" s="146"/>
      <c r="I46" s="146"/>
      <c r="J46" s="147"/>
      <c r="K46" s="151"/>
    </row>
    <row r="47" spans="1:12" s="144" customFormat="1" ht="15.6" customHeight="1" x14ac:dyDescent="0.35">
      <c r="A47" s="146"/>
      <c r="B47" s="146"/>
      <c r="C47" s="146"/>
      <c r="D47" s="146"/>
      <c r="E47" s="146"/>
      <c r="F47" s="149"/>
      <c r="H47" s="146"/>
      <c r="I47" s="146"/>
      <c r="J47" s="147"/>
      <c r="K47" s="151"/>
    </row>
    <row r="48" spans="1:12" s="144" customFormat="1" ht="27.6" customHeight="1" x14ac:dyDescent="0.4">
      <c r="A48" s="145"/>
      <c r="B48" s="146"/>
      <c r="C48" s="146"/>
      <c r="D48" s="146"/>
      <c r="E48" s="145"/>
      <c r="F48" s="153"/>
    </row>
    <row r="49" spans="1:9" s="144" customFormat="1" ht="21" x14ac:dyDescent="0.4">
      <c r="A49" s="146"/>
      <c r="B49" s="145"/>
      <c r="C49" s="145"/>
      <c r="D49" s="145"/>
      <c r="E49" s="145"/>
      <c r="F49" s="145"/>
      <c r="I49" s="145"/>
    </row>
    <row r="50" spans="1:9" s="144" customFormat="1" ht="21" x14ac:dyDescent="0.4">
      <c r="A50" s="146"/>
      <c r="B50" s="146"/>
      <c r="C50" s="146"/>
      <c r="D50" s="146"/>
      <c r="E50" s="146"/>
      <c r="F50" s="154"/>
      <c r="I50" s="145"/>
    </row>
    <row r="51" spans="1:9" s="144" customFormat="1" ht="21" x14ac:dyDescent="0.4">
      <c r="A51" s="146"/>
      <c r="B51" s="146"/>
      <c r="C51" s="146"/>
      <c r="D51" s="146"/>
      <c r="E51" s="146"/>
      <c r="F51" s="154"/>
      <c r="I51" s="145"/>
    </row>
    <row r="52" spans="1:9" s="144" customFormat="1" ht="21" x14ac:dyDescent="0.4">
      <c r="A52" s="146"/>
      <c r="B52" s="146"/>
      <c r="C52" s="146"/>
      <c r="D52" s="146"/>
      <c r="E52" s="146"/>
      <c r="F52" s="154"/>
      <c r="I52" s="145"/>
    </row>
    <row r="53" spans="1:9" s="144" customFormat="1" ht="21" x14ac:dyDescent="0.4">
      <c r="A53" s="146"/>
      <c r="B53" s="146"/>
      <c r="C53" s="146"/>
      <c r="D53" s="146"/>
      <c r="E53" s="146"/>
      <c r="F53" s="154"/>
      <c r="I53" s="145"/>
    </row>
    <row r="54" spans="1:9" s="144" customFormat="1" ht="21" x14ac:dyDescent="0.4">
      <c r="A54" s="146"/>
      <c r="B54" s="146"/>
      <c r="C54" s="146"/>
      <c r="D54" s="146"/>
      <c r="E54" s="146"/>
      <c r="F54" s="154"/>
      <c r="I54" s="145"/>
    </row>
    <row r="55" spans="1:9" s="144" customFormat="1" ht="21" x14ac:dyDescent="0.4">
      <c r="A55" s="146"/>
      <c r="B55" s="146"/>
      <c r="C55" s="146"/>
      <c r="D55" s="146"/>
      <c r="E55" s="146"/>
      <c r="F55" s="154"/>
      <c r="I55" s="145"/>
    </row>
    <row r="56" spans="1:9" s="144" customFormat="1" ht="21" x14ac:dyDescent="0.4">
      <c r="A56" s="146"/>
      <c r="B56" s="146"/>
      <c r="C56" s="146"/>
      <c r="D56" s="146"/>
      <c r="E56" s="146"/>
      <c r="F56" s="154"/>
      <c r="I56" s="145"/>
    </row>
    <row r="57" spans="1:9" s="144" customFormat="1" ht="21" x14ac:dyDescent="0.4">
      <c r="A57" s="146"/>
      <c r="B57" s="146"/>
      <c r="C57" s="146"/>
      <c r="D57" s="146"/>
      <c r="E57" s="146"/>
      <c r="F57" s="154"/>
      <c r="I57" s="145"/>
    </row>
    <row r="58" spans="1:9" s="144" customFormat="1" ht="18" x14ac:dyDescent="0.35">
      <c r="A58" s="146"/>
      <c r="B58" s="146"/>
      <c r="C58" s="146"/>
      <c r="D58" s="146"/>
      <c r="E58" s="146"/>
      <c r="F58" s="154"/>
    </row>
    <row r="59" spans="1:9" s="144" customFormat="1" ht="18" x14ac:dyDescent="0.35">
      <c r="A59" s="146"/>
      <c r="B59" s="146"/>
      <c r="C59" s="146"/>
      <c r="D59" s="146"/>
      <c r="E59" s="146"/>
      <c r="F59" s="154"/>
    </row>
    <row r="60" spans="1:9" s="144" customFormat="1" ht="18" x14ac:dyDescent="0.35">
      <c r="A60" s="146"/>
      <c r="B60" s="146"/>
      <c r="C60" s="146"/>
      <c r="D60" s="150"/>
      <c r="E60" s="147"/>
      <c r="F60" s="154"/>
    </row>
    <row r="61" spans="1:9" s="144" customFormat="1" ht="18" x14ac:dyDescent="0.35">
      <c r="A61" s="146"/>
      <c r="B61" s="146"/>
      <c r="C61" s="149"/>
      <c r="D61" s="150"/>
      <c r="E61" s="146"/>
      <c r="F61" s="154"/>
    </row>
    <row r="62" spans="1:9" s="144" customFormat="1" ht="18" x14ac:dyDescent="0.35">
      <c r="A62" s="146"/>
      <c r="B62" s="146"/>
      <c r="C62" s="146"/>
      <c r="D62" s="146"/>
      <c r="E62" s="146"/>
      <c r="F62" s="154"/>
    </row>
    <row r="63" spans="1:9" s="144" customFormat="1" ht="18" x14ac:dyDescent="0.35">
      <c r="A63" s="146"/>
      <c r="B63" s="146"/>
      <c r="C63" s="146"/>
      <c r="D63" s="146"/>
      <c r="E63" s="146"/>
      <c r="F63" s="154"/>
    </row>
    <row r="64" spans="1:9" s="144" customFormat="1" ht="18" x14ac:dyDescent="0.35">
      <c r="A64" s="146"/>
      <c r="B64" s="146"/>
      <c r="C64" s="146"/>
      <c r="D64" s="146"/>
      <c r="E64" s="146"/>
      <c r="F64" s="154"/>
    </row>
    <row r="65" spans="1:6" s="144" customFormat="1" ht="18" x14ac:dyDescent="0.35">
      <c r="A65" s="146"/>
      <c r="B65" s="146"/>
      <c r="C65" s="147"/>
      <c r="D65" s="150"/>
      <c r="E65" s="146"/>
      <c r="F65" s="154"/>
    </row>
    <row r="66" spans="1:6" s="144" customFormat="1" ht="18" x14ac:dyDescent="0.35">
      <c r="A66" s="146"/>
      <c r="B66" s="146"/>
      <c r="C66" s="146"/>
      <c r="D66" s="147"/>
      <c r="E66" s="149"/>
      <c r="F66" s="154"/>
    </row>
    <row r="67" spans="1:6" s="144" customFormat="1" ht="18" x14ac:dyDescent="0.35">
      <c r="A67" s="146"/>
      <c r="B67" s="146"/>
      <c r="C67" s="146"/>
      <c r="D67" s="146"/>
      <c r="E67" s="146"/>
      <c r="F67" s="154"/>
    </row>
    <row r="68" spans="1:6" s="144" customFormat="1" ht="18" x14ac:dyDescent="0.35">
      <c r="A68" s="146"/>
      <c r="B68" s="146"/>
      <c r="C68" s="146"/>
      <c r="D68" s="146"/>
      <c r="E68" s="146"/>
      <c r="F68" s="154"/>
    </row>
    <row r="69" spans="1:6" s="144" customFormat="1" ht="18" x14ac:dyDescent="0.35">
      <c r="A69" s="146"/>
      <c r="B69" s="146"/>
      <c r="C69" s="146"/>
      <c r="D69" s="146"/>
      <c r="E69" s="146"/>
      <c r="F69" s="154"/>
    </row>
    <row r="70" spans="1:6" s="144" customFormat="1" ht="18" x14ac:dyDescent="0.35">
      <c r="A70" s="146"/>
      <c r="B70" s="146"/>
      <c r="C70" s="146"/>
      <c r="D70" s="146"/>
      <c r="E70" s="146"/>
      <c r="F70" s="154"/>
    </row>
    <row r="71" spans="1:6" s="144" customFormat="1" x14ac:dyDescent="0.3"/>
    <row r="72" spans="1:6" s="144" customFormat="1" x14ac:dyDescent="0.3"/>
  </sheetData>
  <sortState xmlns:xlrd2="http://schemas.microsoft.com/office/spreadsheetml/2017/richdata2" ref="B50:F70">
    <sortCondition descending="1" ref="F50:F70"/>
  </sortState>
  <phoneticPr fontId="42" type="noConversion"/>
  <conditionalFormatting sqref="B2:B22">
    <cfRule type="colorScale" priority="4">
      <colorScale>
        <cfvo type="min"/>
        <cfvo type="percentile" val="50"/>
        <cfvo type="max"/>
        <color rgb="FF63BE7B"/>
        <color rgb="FFFFEB84"/>
        <color rgb="FFF8696B"/>
      </colorScale>
    </cfRule>
  </conditionalFormatting>
  <conditionalFormatting sqref="E2:E22">
    <cfRule type="colorScale" priority="1">
      <colorScale>
        <cfvo type="min"/>
        <cfvo type="percentile" val="50"/>
        <cfvo type="max"/>
        <color rgb="FFF8696B"/>
        <color rgb="FFFFEB84"/>
        <color rgb="FF63BE7B"/>
      </colorScale>
    </cfRule>
  </conditionalFormatting>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7C289-8F5C-475F-B0FE-A3231E65D255}">
  <sheetPr>
    <tabColor rgb="FFD1FFFF"/>
  </sheetPr>
  <dimension ref="A1:J6"/>
  <sheetViews>
    <sheetView zoomScale="70" zoomScaleNormal="70" workbookViewId="0">
      <selection activeCell="E6" sqref="E6"/>
    </sheetView>
  </sheetViews>
  <sheetFormatPr defaultRowHeight="14.4" x14ac:dyDescent="0.3"/>
  <cols>
    <col min="1" max="1" width="16.33203125" bestFit="1" customWidth="1"/>
    <col min="2" max="10" width="29.5546875" customWidth="1"/>
  </cols>
  <sheetData>
    <row r="1" spans="1:10" ht="51.6" customHeight="1" x14ac:dyDescent="0.3">
      <c r="A1" s="133" t="s">
        <v>1</v>
      </c>
      <c r="B1" s="124" t="s">
        <v>2</v>
      </c>
      <c r="C1" s="125" t="s">
        <v>3</v>
      </c>
      <c r="D1" s="126" t="s">
        <v>4</v>
      </c>
      <c r="E1" s="126" t="s">
        <v>5</v>
      </c>
      <c r="F1" s="126" t="s">
        <v>6</v>
      </c>
      <c r="G1" s="127" t="s">
        <v>7</v>
      </c>
      <c r="H1" s="128" t="s">
        <v>8</v>
      </c>
      <c r="I1" s="128" t="s">
        <v>9</v>
      </c>
      <c r="J1" s="128" t="s">
        <v>10</v>
      </c>
    </row>
    <row r="2" spans="1:10" ht="231" customHeight="1" x14ac:dyDescent="0.3">
      <c r="A2" s="129" t="s">
        <v>11</v>
      </c>
      <c r="B2" s="141" t="s">
        <v>333</v>
      </c>
      <c r="C2" s="141" t="s">
        <v>12</v>
      </c>
      <c r="D2" s="141" t="s">
        <v>13</v>
      </c>
      <c r="E2" s="141" t="s">
        <v>14</v>
      </c>
      <c r="F2" s="141" t="s">
        <v>15</v>
      </c>
      <c r="G2" s="141" t="s">
        <v>16</v>
      </c>
      <c r="H2" s="141" t="s">
        <v>17</v>
      </c>
      <c r="I2" s="141" t="s">
        <v>18</v>
      </c>
      <c r="J2" s="141" t="s">
        <v>19</v>
      </c>
    </row>
    <row r="3" spans="1:10" ht="78.75" customHeight="1" x14ac:dyDescent="0.3">
      <c r="A3" s="129" t="s">
        <v>20</v>
      </c>
      <c r="B3" s="129" t="s">
        <v>331</v>
      </c>
      <c r="C3" s="129" t="s">
        <v>21</v>
      </c>
      <c r="D3" s="129" t="s">
        <v>22</v>
      </c>
      <c r="E3" s="129" t="s">
        <v>23</v>
      </c>
      <c r="F3" s="129" t="s">
        <v>22</v>
      </c>
      <c r="G3" s="129" t="s">
        <v>24</v>
      </c>
      <c r="H3" s="129" t="s">
        <v>25</v>
      </c>
      <c r="I3" s="129" t="s">
        <v>22</v>
      </c>
      <c r="J3" s="129" t="s">
        <v>22</v>
      </c>
    </row>
    <row r="4" spans="1:10" ht="60" customHeight="1" x14ac:dyDescent="0.3">
      <c r="A4" s="129" t="s">
        <v>26</v>
      </c>
      <c r="B4" s="129" t="s">
        <v>332</v>
      </c>
      <c r="C4" s="129" t="s">
        <v>27</v>
      </c>
      <c r="D4" s="129" t="s">
        <v>28</v>
      </c>
      <c r="E4" s="129" t="s">
        <v>29</v>
      </c>
      <c r="F4" s="129" t="s">
        <v>28</v>
      </c>
      <c r="G4" s="129" t="s">
        <v>29</v>
      </c>
      <c r="H4" s="130" t="s">
        <v>30</v>
      </c>
      <c r="I4" s="129" t="s">
        <v>31</v>
      </c>
      <c r="J4" s="129" t="s">
        <v>31</v>
      </c>
    </row>
    <row r="5" spans="1:10" ht="75.599999999999994" customHeight="1" x14ac:dyDescent="0.3">
      <c r="A5" s="129" t="s">
        <v>32</v>
      </c>
      <c r="B5" s="129" t="s">
        <v>33</v>
      </c>
      <c r="C5" s="129" t="s">
        <v>34</v>
      </c>
      <c r="D5" s="129" t="s">
        <v>35</v>
      </c>
      <c r="E5" s="129" t="s">
        <v>334</v>
      </c>
      <c r="F5" s="129" t="s">
        <v>35</v>
      </c>
      <c r="G5" s="129" t="s">
        <v>36</v>
      </c>
      <c r="H5" s="129" t="s">
        <v>37</v>
      </c>
      <c r="I5" s="129" t="s">
        <v>38</v>
      </c>
      <c r="J5" s="129" t="s">
        <v>38</v>
      </c>
    </row>
    <row r="6" spans="1:10" ht="57.75" customHeight="1" x14ac:dyDescent="0.3">
      <c r="A6" s="129" t="s">
        <v>39</v>
      </c>
      <c r="B6" s="132" t="s">
        <v>40</v>
      </c>
      <c r="C6" s="132" t="s">
        <v>41</v>
      </c>
      <c r="D6" s="132" t="s">
        <v>42</v>
      </c>
      <c r="E6" s="132" t="s">
        <v>43</v>
      </c>
      <c r="F6" s="131" t="s">
        <v>37</v>
      </c>
      <c r="G6" s="131"/>
      <c r="H6" s="132" t="s">
        <v>44</v>
      </c>
      <c r="I6" s="131" t="s">
        <v>37</v>
      </c>
      <c r="J6" s="131" t="s">
        <v>37</v>
      </c>
    </row>
  </sheetData>
  <hyperlinks>
    <hyperlink ref="D6" r:id="rId1" display="https://www.greatermsp.org/pages/mbold/" xr:uid="{8E3995B0-DF43-4C23-8593-52BA2EAC4199}"/>
    <hyperlink ref="H6" r:id="rId2" display="https://www.precyclewa.org/" xr:uid="{27F82B6E-BD09-4CFD-9081-E6E2F9CED265}"/>
    <hyperlink ref="B6" r:id="rId3" display="https://www.nextcyclewashington.com/" xr:uid="{16E8E173-4A9C-479F-9938-B8977E4BD5F3}"/>
    <hyperlink ref="C6" r:id="rId4" xr:uid="{01DE906A-8C94-4FD4-8846-E3449AE430C4}"/>
    <hyperlink ref="E6" r:id="rId5" location="circular-economy-atx-10/austins-circular-economy" display="https://kumu.io/ARRCircularEconomy/austins-circular-economy-story - circular-economy-atx-10/austins-circular-economy" xr:uid="{94D0847F-8B58-42F2-83D9-624C2D64A96E}"/>
  </hyperlinks>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82E4A-44D2-41D3-9356-BC0695A20F70}">
  <sheetPr>
    <tabColor rgb="FFF967B3"/>
  </sheetPr>
  <dimension ref="A1:L29"/>
  <sheetViews>
    <sheetView zoomScale="70" zoomScaleNormal="70" workbookViewId="0">
      <selection activeCell="B18" sqref="B18"/>
    </sheetView>
  </sheetViews>
  <sheetFormatPr defaultRowHeight="14.4" x14ac:dyDescent="0.3"/>
  <cols>
    <col min="1" max="1" width="6" customWidth="1"/>
    <col min="2" max="2" width="98.33203125" customWidth="1"/>
    <col min="3" max="3" width="13.44140625" customWidth="1"/>
    <col min="4" max="4" width="15.109375" customWidth="1"/>
    <col min="5" max="5" width="16.109375" customWidth="1"/>
    <col min="6" max="6" width="16" customWidth="1"/>
    <col min="7" max="7" width="19.44140625" customWidth="1"/>
    <col min="8" max="8" width="17.6640625" customWidth="1"/>
    <col min="9" max="9" width="16.109375" customWidth="1"/>
    <col min="10" max="10" width="19.5546875" customWidth="1"/>
    <col min="11" max="11" width="17.88671875" customWidth="1"/>
    <col min="12" max="12" width="24.6640625" customWidth="1"/>
  </cols>
  <sheetData>
    <row r="1" spans="1:12" ht="15" thickBot="1" x14ac:dyDescent="0.35">
      <c r="B1" s="38" t="s">
        <v>45</v>
      </c>
      <c r="C1" s="7" t="e">
        <f>+C13</f>
        <v>#DIV/0!</v>
      </c>
      <c r="D1" s="7" t="e">
        <f t="shared" ref="D1:I1" si="0">+D13</f>
        <v>#DIV/0!</v>
      </c>
      <c r="E1" s="7" t="e">
        <f t="shared" si="0"/>
        <v>#DIV/0!</v>
      </c>
      <c r="F1" s="7" t="e">
        <f t="shared" si="0"/>
        <v>#DIV/0!</v>
      </c>
      <c r="G1" s="7" t="e">
        <f t="shared" si="0"/>
        <v>#DIV/0!</v>
      </c>
      <c r="H1" s="7" t="e">
        <f t="shared" si="0"/>
        <v>#DIV/0!</v>
      </c>
      <c r="I1" s="7" t="e">
        <f t="shared" si="0"/>
        <v>#DIV/0!</v>
      </c>
      <c r="J1" s="7" t="e">
        <f t="shared" ref="J1:K1" si="1">+J13</f>
        <v>#DIV/0!</v>
      </c>
      <c r="K1" s="7" t="e">
        <f t="shared" si="1"/>
        <v>#DIV/0!</v>
      </c>
    </row>
    <row r="2" spans="1:12" ht="71.400000000000006" customHeight="1" thickBot="1" x14ac:dyDescent="0.35">
      <c r="B2" s="9" t="s">
        <v>330</v>
      </c>
      <c r="C2" s="74" t="s">
        <v>2</v>
      </c>
      <c r="D2" s="75" t="s">
        <v>3</v>
      </c>
      <c r="E2" s="76" t="s">
        <v>4</v>
      </c>
      <c r="F2" s="76" t="s">
        <v>5</v>
      </c>
      <c r="G2" s="76" t="s">
        <v>6</v>
      </c>
      <c r="H2" s="77" t="s">
        <v>7</v>
      </c>
      <c r="I2" s="78" t="s">
        <v>8</v>
      </c>
      <c r="J2" s="78" t="s">
        <v>9</v>
      </c>
      <c r="K2" s="78" t="s">
        <v>10</v>
      </c>
      <c r="L2" s="134" t="s">
        <v>318</v>
      </c>
    </row>
    <row r="3" spans="1:12" ht="15" thickBot="1" x14ac:dyDescent="0.35">
      <c r="B3" s="51" t="s">
        <v>47</v>
      </c>
      <c r="C3" s="60"/>
      <c r="D3" s="61"/>
      <c r="E3" s="61"/>
      <c r="F3" s="62"/>
      <c r="G3" s="61"/>
      <c r="H3" s="62"/>
      <c r="I3" s="63"/>
      <c r="J3" s="63"/>
      <c r="K3" s="63"/>
    </row>
    <row r="4" spans="1:12" ht="45.6" customHeight="1" x14ac:dyDescent="0.3">
      <c r="A4" s="8">
        <v>1</v>
      </c>
      <c r="B4" s="52" t="s">
        <v>335</v>
      </c>
      <c r="C4" s="59"/>
      <c r="D4" s="59"/>
      <c r="E4" s="59"/>
      <c r="F4" s="59"/>
      <c r="G4" s="59"/>
      <c r="H4" s="59"/>
      <c r="I4" s="59"/>
      <c r="J4" s="59"/>
      <c r="K4" s="135"/>
      <c r="L4" s="140" t="s">
        <v>319</v>
      </c>
    </row>
    <row r="5" spans="1:12" ht="45.6" customHeight="1" x14ac:dyDescent="0.3">
      <c r="A5" s="8">
        <v>2</v>
      </c>
      <c r="B5" s="53" t="s">
        <v>320</v>
      </c>
      <c r="C5" s="6"/>
      <c r="D5" s="6"/>
      <c r="E5" s="6"/>
      <c r="F5" s="6"/>
      <c r="G5" s="6"/>
      <c r="H5" s="6"/>
      <c r="I5" s="6"/>
      <c r="J5" s="6"/>
      <c r="K5" s="136"/>
      <c r="L5" s="140" t="s">
        <v>321</v>
      </c>
    </row>
    <row r="6" spans="1:12" ht="45.6" customHeight="1" thickBot="1" x14ac:dyDescent="0.35">
      <c r="A6" s="8">
        <v>3</v>
      </c>
      <c r="B6" s="54" t="s">
        <v>322</v>
      </c>
      <c r="C6" s="6"/>
      <c r="D6" s="6"/>
      <c r="E6" s="6"/>
      <c r="F6" s="6"/>
      <c r="G6" s="6"/>
      <c r="H6" s="6"/>
      <c r="I6" s="6"/>
      <c r="J6" s="6"/>
      <c r="K6" s="136"/>
      <c r="L6" s="140" t="s">
        <v>323</v>
      </c>
    </row>
    <row r="7" spans="1:12" ht="15" thickBot="1" x14ac:dyDescent="0.35">
      <c r="A7" s="8"/>
      <c r="B7" s="55" t="s">
        <v>51</v>
      </c>
      <c r="C7" s="60"/>
      <c r="D7" s="61"/>
      <c r="E7" s="61"/>
      <c r="F7" s="62"/>
      <c r="G7" s="61"/>
      <c r="H7" s="62"/>
      <c r="I7" s="63"/>
      <c r="J7" s="63"/>
      <c r="K7" s="63"/>
      <c r="L7" s="140"/>
    </row>
    <row r="8" spans="1:12" ht="34.950000000000003" customHeight="1" x14ac:dyDescent="0.3">
      <c r="A8" s="8">
        <v>4</v>
      </c>
      <c r="B8" s="56" t="s">
        <v>324</v>
      </c>
      <c r="C8" s="6"/>
      <c r="D8" s="6"/>
      <c r="E8" s="6"/>
      <c r="F8" s="6"/>
      <c r="G8" s="6"/>
      <c r="H8" s="6"/>
      <c r="I8" s="6"/>
      <c r="J8" s="6"/>
      <c r="K8" s="136"/>
      <c r="L8" s="140" t="s">
        <v>325</v>
      </c>
    </row>
    <row r="9" spans="1:12" ht="34.950000000000003" customHeight="1" x14ac:dyDescent="0.3">
      <c r="A9" s="8">
        <v>5</v>
      </c>
      <c r="B9" s="57" t="s">
        <v>326</v>
      </c>
      <c r="C9" s="6"/>
      <c r="D9" s="6"/>
      <c r="E9" s="6"/>
      <c r="F9" s="6"/>
      <c r="G9" s="6"/>
      <c r="H9" s="6"/>
      <c r="I9" s="6"/>
      <c r="J9" s="6"/>
      <c r="K9" s="136"/>
      <c r="L9" s="140" t="s">
        <v>327</v>
      </c>
    </row>
    <row r="10" spans="1:12" ht="34.950000000000003" customHeight="1" thickBot="1" x14ac:dyDescent="0.35">
      <c r="A10" s="8">
        <v>6</v>
      </c>
      <c r="B10" s="58" t="s">
        <v>328</v>
      </c>
      <c r="C10" s="6"/>
      <c r="D10" s="6"/>
      <c r="E10" s="6"/>
      <c r="F10" s="6"/>
      <c r="G10" s="6"/>
      <c r="H10" s="6"/>
      <c r="I10" s="79"/>
      <c r="J10" s="79"/>
      <c r="K10" s="137"/>
      <c r="L10" s="140" t="s">
        <v>329</v>
      </c>
    </row>
    <row r="11" spans="1:12" ht="28.2" customHeight="1" x14ac:dyDescent="0.3">
      <c r="A11" s="8"/>
      <c r="B11" s="70" t="s">
        <v>55</v>
      </c>
      <c r="C11" s="110" t="e">
        <f>AVERAGE(C4:C6)</f>
        <v>#DIV/0!</v>
      </c>
      <c r="D11" s="111" t="e">
        <f>AVERAGE(D4:D6)</f>
        <v>#DIV/0!</v>
      </c>
      <c r="E11" s="111" t="e">
        <f>AVERAGE(E4:E6)</f>
        <v>#DIV/0!</v>
      </c>
      <c r="F11" s="111" t="e">
        <f t="shared" ref="F11:I11" si="2">AVERAGE(F4:F6)</f>
        <v>#DIV/0!</v>
      </c>
      <c r="G11" s="111" t="e">
        <f t="shared" si="2"/>
        <v>#DIV/0!</v>
      </c>
      <c r="H11" s="111" t="e">
        <f t="shared" si="2"/>
        <v>#DIV/0!</v>
      </c>
      <c r="I11" s="111" t="e">
        <f t="shared" si="2"/>
        <v>#DIV/0!</v>
      </c>
      <c r="J11" s="111" t="e">
        <f t="shared" ref="J11:K11" si="3">AVERAGE(J4:J6)</f>
        <v>#DIV/0!</v>
      </c>
      <c r="K11" s="112" t="e">
        <f t="shared" si="3"/>
        <v>#DIV/0!</v>
      </c>
    </row>
    <row r="12" spans="1:12" ht="28.2" customHeight="1" x14ac:dyDescent="0.3">
      <c r="A12" s="8"/>
      <c r="B12" s="71" t="s">
        <v>56</v>
      </c>
      <c r="C12" s="113" t="e">
        <f>AVERAGE(C8:C10)</f>
        <v>#DIV/0!</v>
      </c>
      <c r="D12" s="114" t="e">
        <f>AVERAGE(D8:D10)</f>
        <v>#DIV/0!</v>
      </c>
      <c r="E12" s="114" t="e">
        <f t="shared" ref="E12:I12" si="4">AVERAGE(E8:E10)</f>
        <v>#DIV/0!</v>
      </c>
      <c r="F12" s="114" t="e">
        <f t="shared" si="4"/>
        <v>#DIV/0!</v>
      </c>
      <c r="G12" s="114" t="e">
        <f t="shared" si="4"/>
        <v>#DIV/0!</v>
      </c>
      <c r="H12" s="114" t="e">
        <f t="shared" si="4"/>
        <v>#DIV/0!</v>
      </c>
      <c r="I12" s="114" t="e">
        <f t="shared" si="4"/>
        <v>#DIV/0!</v>
      </c>
      <c r="J12" s="114" t="e">
        <f t="shared" ref="J12:K12" si="5">AVERAGE(J8:J10)</f>
        <v>#DIV/0!</v>
      </c>
      <c r="K12" s="115" t="e">
        <f t="shared" si="5"/>
        <v>#DIV/0!</v>
      </c>
    </row>
    <row r="13" spans="1:12" ht="28.2" customHeight="1" thickBot="1" x14ac:dyDescent="0.35">
      <c r="A13" s="8"/>
      <c r="B13" s="80" t="s">
        <v>57</v>
      </c>
      <c r="C13" s="116" t="e">
        <f t="shared" ref="C13:I13" si="6">SUM(C11:C12)</f>
        <v>#DIV/0!</v>
      </c>
      <c r="D13" s="117" t="e">
        <f t="shared" si="6"/>
        <v>#DIV/0!</v>
      </c>
      <c r="E13" s="117" t="e">
        <f t="shared" si="6"/>
        <v>#DIV/0!</v>
      </c>
      <c r="F13" s="117" t="e">
        <f t="shared" si="6"/>
        <v>#DIV/0!</v>
      </c>
      <c r="G13" s="117" t="e">
        <f t="shared" si="6"/>
        <v>#DIV/0!</v>
      </c>
      <c r="H13" s="117" t="e">
        <f t="shared" si="6"/>
        <v>#DIV/0!</v>
      </c>
      <c r="I13" s="117" t="e">
        <f t="shared" si="6"/>
        <v>#DIV/0!</v>
      </c>
      <c r="J13" s="117" t="e">
        <f t="shared" ref="J13:K13" si="7">SUM(J11:J12)</f>
        <v>#DIV/0!</v>
      </c>
      <c r="K13" s="118" t="e">
        <f t="shared" si="7"/>
        <v>#DIV/0!</v>
      </c>
    </row>
    <row r="14" spans="1:12" ht="15" thickBot="1" x14ac:dyDescent="0.35"/>
    <row r="15" spans="1:12" ht="43.2" x14ac:dyDescent="0.3">
      <c r="C15" s="18" t="s">
        <v>59</v>
      </c>
      <c r="D15" s="18" t="s">
        <v>60</v>
      </c>
      <c r="E15" s="81" t="s">
        <v>61</v>
      </c>
      <c r="L15" s="139" t="s">
        <v>58</v>
      </c>
    </row>
    <row r="16" spans="1:12" x14ac:dyDescent="0.3">
      <c r="C16" s="10">
        <v>1</v>
      </c>
      <c r="D16" s="99" t="e">
        <f>LARGE($C$13:$K$13,C16)</f>
        <v>#DIV/0!</v>
      </c>
      <c r="E16" s="6"/>
      <c r="L16" s="138" t="s">
        <v>62</v>
      </c>
    </row>
    <row r="17" spans="2:12" x14ac:dyDescent="0.3">
      <c r="C17" s="10">
        <v>2</v>
      </c>
      <c r="D17" s="99" t="e">
        <f t="shared" ref="D17:D23" si="8">LARGE($C$13:$K$13,C17)</f>
        <v>#DIV/0!</v>
      </c>
      <c r="E17" s="6"/>
      <c r="L17" s="138" t="s">
        <v>63</v>
      </c>
    </row>
    <row r="18" spans="2:12" x14ac:dyDescent="0.3">
      <c r="C18" s="10">
        <v>3</v>
      </c>
      <c r="D18" s="99" t="e">
        <f t="shared" si="8"/>
        <v>#DIV/0!</v>
      </c>
      <c r="E18" s="6"/>
      <c r="L18" s="138" t="s">
        <v>64</v>
      </c>
    </row>
    <row r="19" spans="2:12" x14ac:dyDescent="0.3">
      <c r="C19" s="10">
        <v>4</v>
      </c>
      <c r="D19" s="99" t="e">
        <f t="shared" si="8"/>
        <v>#DIV/0!</v>
      </c>
      <c r="E19" s="6"/>
      <c r="L19" s="138" t="s">
        <v>65</v>
      </c>
    </row>
    <row r="20" spans="2:12" x14ac:dyDescent="0.3">
      <c r="C20" s="10">
        <v>5</v>
      </c>
      <c r="D20" s="99" t="e">
        <f t="shared" si="8"/>
        <v>#DIV/0!</v>
      </c>
      <c r="E20" s="6"/>
    </row>
    <row r="21" spans="2:12" x14ac:dyDescent="0.3">
      <c r="C21" s="10">
        <v>6</v>
      </c>
      <c r="D21" s="99" t="e">
        <f t="shared" si="8"/>
        <v>#DIV/0!</v>
      </c>
      <c r="E21" s="6"/>
    </row>
    <row r="22" spans="2:12" x14ac:dyDescent="0.3">
      <c r="C22" s="10">
        <v>7</v>
      </c>
      <c r="D22" s="99" t="e">
        <f t="shared" si="8"/>
        <v>#DIV/0!</v>
      </c>
      <c r="E22" s="6"/>
    </row>
    <row r="23" spans="2:12" x14ac:dyDescent="0.3">
      <c r="C23" s="10">
        <v>8</v>
      </c>
      <c r="D23" s="99" t="e">
        <f t="shared" si="8"/>
        <v>#DIV/0!</v>
      </c>
      <c r="E23" s="6"/>
    </row>
    <row r="24" spans="2:12" x14ac:dyDescent="0.3">
      <c r="C24" s="10">
        <v>9</v>
      </c>
      <c r="D24" s="99" t="e">
        <f>LARGE($C$13:$K$13,C24)</f>
        <v>#DIV/0!</v>
      </c>
      <c r="E24" s="6"/>
    </row>
    <row r="25" spans="2:12" ht="25.2" customHeight="1" x14ac:dyDescent="0.3">
      <c r="B25" t="s">
        <v>66</v>
      </c>
    </row>
    <row r="26" spans="2:12" x14ac:dyDescent="0.3">
      <c r="B26">
        <v>0</v>
      </c>
    </row>
    <row r="27" spans="2:12" x14ac:dyDescent="0.3">
      <c r="B27">
        <v>1</v>
      </c>
    </row>
    <row r="28" spans="2:12" x14ac:dyDescent="0.3">
      <c r="B28">
        <v>2</v>
      </c>
    </row>
    <row r="29" spans="2:12" x14ac:dyDescent="0.3">
      <c r="B29">
        <v>3</v>
      </c>
    </row>
  </sheetData>
  <conditionalFormatting sqref="B8">
    <cfRule type="colorScale" priority="17">
      <colorScale>
        <cfvo type="min"/>
        <cfvo type="percentile" val="50"/>
        <cfvo type="max"/>
        <color rgb="FFF8696B"/>
        <color rgb="FFFFEB84"/>
        <color rgb="FF63BE7B"/>
      </colorScale>
    </cfRule>
  </conditionalFormatting>
  <conditionalFormatting sqref="C16:C24">
    <cfRule type="colorScale" priority="23">
      <colorScale>
        <cfvo type="min"/>
        <cfvo type="percentile" val="50"/>
        <cfvo type="max"/>
        <color rgb="FF63BE7B"/>
        <color rgb="FFFFEB84"/>
        <color rgb="FFF8696B"/>
      </colorScale>
    </cfRule>
    <cfRule type="top10" priority="24" rank="10"/>
  </conditionalFormatting>
  <conditionalFormatting sqref="C4:I6 C8:I10">
    <cfRule type="colorScale" priority="27">
      <colorScale>
        <cfvo type="min"/>
        <cfvo type="percentile" val="50"/>
        <cfvo type="max"/>
        <color rgb="FFF8696B"/>
        <color rgb="FFFFEB84"/>
        <color rgb="FF63BE7B"/>
      </colorScale>
    </cfRule>
  </conditionalFormatting>
  <conditionalFormatting sqref="C11:K13">
    <cfRule type="colorScale" priority="29">
      <colorScale>
        <cfvo type="min"/>
        <cfvo type="percentile" val="50"/>
        <cfvo type="max"/>
        <color rgb="FFF8696B"/>
        <color rgb="FFFFEB84"/>
        <color rgb="FF63BE7B"/>
      </colorScale>
    </cfRule>
  </conditionalFormatting>
  <conditionalFormatting sqref="D16:D24">
    <cfRule type="colorScale" priority="5">
      <colorScale>
        <cfvo type="min"/>
        <cfvo type="percentile" val="50"/>
        <cfvo type="max"/>
        <color rgb="FFF8696B"/>
        <color rgb="FFFFEB84"/>
        <color rgb="FF63BE7B"/>
      </colorScale>
    </cfRule>
  </conditionalFormatting>
  <conditionalFormatting sqref="D17:D24">
    <cfRule type="colorScale" priority="25">
      <colorScale>
        <cfvo type="min"/>
        <cfvo type="percentile" val="50"/>
        <cfvo type="max"/>
        <color rgb="FFF8696B"/>
        <color rgb="FFFFEB84"/>
        <color rgb="FF63BE7B"/>
      </colorScale>
    </cfRule>
  </conditionalFormatting>
  <conditionalFormatting sqref="J4:J6 J8:J10">
    <cfRule type="colorScale" priority="3">
      <colorScale>
        <cfvo type="min"/>
        <cfvo type="percentile" val="50"/>
        <cfvo type="max"/>
        <color rgb="FFF8696B"/>
        <color rgb="FFFFEB84"/>
        <color rgb="FF63BE7B"/>
      </colorScale>
    </cfRule>
  </conditionalFormatting>
  <conditionalFormatting sqref="K4:K6 K8:K10">
    <cfRule type="colorScale" priority="1">
      <colorScale>
        <cfvo type="min"/>
        <cfvo type="percentile" val="50"/>
        <cfvo type="max"/>
        <color rgb="FFF8696B"/>
        <color rgb="FFFFEB84"/>
        <color rgb="FF63BE7B"/>
      </colorScale>
    </cfRule>
  </conditionalFormatting>
  <dataValidations count="5">
    <dataValidation type="list" allowBlank="1" showInputMessage="1" showErrorMessage="1" promptTitle="Score 0=1" sqref="B25" xr:uid="{57D3F7A1-9583-4160-8F21-864B472694EB}">
      <formula1>$B$27:$B$29</formula1>
    </dataValidation>
    <dataValidation type="list" allowBlank="1" showInputMessage="1" promptTitle="Score 0=1" prompt="Please select a score from the list." sqref="B26:B29" xr:uid="{A9823120-5748-4BD6-A7CE-CD49B3067E98}">
      <formula1>$B$26:$B$29</formula1>
    </dataValidation>
    <dataValidation type="list" allowBlank="1" showInputMessage="1" promptTitle="Scores" prompt="Select a score 0-3 that reflects the best match of the project to the criteria. 0 is the lowest, 3 is the highest. " sqref="C4" xr:uid="{CF1D29DA-93AD-4A63-95C9-75924E28B419}">
      <formula1>$B$26:$B$29</formula1>
    </dataValidation>
    <dataValidation type="list" allowBlank="1" showInputMessage="1" showErrorMessage="1" prompt="Select a score 0-3 that reflects the best match of the project to the criteria. 0 is the lowest, 3 is the highest. " sqref="D4:K4" xr:uid="{807F3EAE-88BF-41D3-9067-77A21E67FFBF}">
      <formula1>$B$26:$B$29</formula1>
    </dataValidation>
    <dataValidation type="list" allowBlank="1" showInputMessage="1" prompt="Select a score 0-3 that reflects the best match of the project to the criteria. 0 is the lowest, 3 is the highest. " sqref="C5:K6 C8:K10" xr:uid="{98325B44-FEC5-4D8A-9EB8-9EBD0C4A165D}">
      <formula1>$B$26:$B$29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C8CC8-8D10-4DD6-A110-C06A94B930A0}">
  <sheetPr>
    <tabColor theme="5"/>
  </sheetPr>
  <dimension ref="A1:K29"/>
  <sheetViews>
    <sheetView zoomScale="70" zoomScaleNormal="70" workbookViewId="0">
      <selection activeCell="G24" sqref="G24"/>
    </sheetView>
  </sheetViews>
  <sheetFormatPr defaultRowHeight="14.4" x14ac:dyDescent="0.3"/>
  <cols>
    <col min="1" max="1" width="10.33203125" customWidth="1"/>
    <col min="2" max="2" width="91" customWidth="1"/>
    <col min="3" max="3" width="13.44140625" customWidth="1"/>
    <col min="4" max="4" width="18.33203125" bestFit="1" customWidth="1"/>
    <col min="5" max="5" width="21.88671875" customWidth="1"/>
    <col min="6" max="6" width="16" customWidth="1"/>
    <col min="7" max="7" width="23.88671875" customWidth="1"/>
    <col min="8" max="8" width="22.6640625" bestFit="1" customWidth="1"/>
    <col min="9" max="9" width="16.109375" customWidth="1"/>
    <col min="10" max="10" width="15.44140625" bestFit="1" customWidth="1"/>
    <col min="11" max="11" width="19.88671875" customWidth="1"/>
  </cols>
  <sheetData>
    <row r="1" spans="1:11" ht="15" thickBot="1" x14ac:dyDescent="0.35">
      <c r="B1" s="38" t="s">
        <v>45</v>
      </c>
      <c r="C1" s="7" t="e">
        <f>+C13</f>
        <v>#DIV/0!</v>
      </c>
      <c r="D1" s="7" t="e">
        <f t="shared" ref="D1:K1" si="0">+D13</f>
        <v>#DIV/0!</v>
      </c>
      <c r="E1" s="7" t="e">
        <f t="shared" si="0"/>
        <v>#DIV/0!</v>
      </c>
      <c r="F1" s="7" t="e">
        <f t="shared" si="0"/>
        <v>#DIV/0!</v>
      </c>
      <c r="G1" s="7" t="e">
        <f t="shared" si="0"/>
        <v>#DIV/0!</v>
      </c>
      <c r="H1" s="7" t="e">
        <f t="shared" si="0"/>
        <v>#DIV/0!</v>
      </c>
      <c r="I1" s="7" t="e">
        <f t="shared" si="0"/>
        <v>#DIV/0!</v>
      </c>
      <c r="J1" s="7" t="e">
        <f t="shared" si="0"/>
        <v>#DIV/0!</v>
      </c>
      <c r="K1" s="7" t="e">
        <f t="shared" si="0"/>
        <v>#DIV/0!</v>
      </c>
    </row>
    <row r="2" spans="1:11" ht="103.95" customHeight="1" thickBot="1" x14ac:dyDescent="0.35">
      <c r="B2" s="9" t="s">
        <v>46</v>
      </c>
      <c r="C2" s="119" t="s">
        <v>2</v>
      </c>
      <c r="D2" s="120" t="s">
        <v>67</v>
      </c>
      <c r="E2" s="121" t="s">
        <v>68</v>
      </c>
      <c r="F2" s="121" t="s">
        <v>69</v>
      </c>
      <c r="G2" s="121" t="s">
        <v>70</v>
      </c>
      <c r="H2" s="122" t="s">
        <v>71</v>
      </c>
      <c r="I2" s="123" t="s">
        <v>8</v>
      </c>
      <c r="J2" s="123" t="s">
        <v>9</v>
      </c>
      <c r="K2" s="123" t="s">
        <v>10</v>
      </c>
    </row>
    <row r="3" spans="1:11" ht="15" thickBot="1" x14ac:dyDescent="0.35">
      <c r="B3" s="51" t="s">
        <v>47</v>
      </c>
      <c r="C3" s="60"/>
      <c r="D3" s="61"/>
      <c r="E3" s="61"/>
      <c r="F3" s="62"/>
      <c r="G3" s="61"/>
      <c r="H3" s="62"/>
      <c r="I3" s="63"/>
      <c r="J3" s="63"/>
      <c r="K3" s="63"/>
    </row>
    <row r="4" spans="1:11" ht="59.4" customHeight="1" x14ac:dyDescent="0.3">
      <c r="A4" s="8">
        <v>1</v>
      </c>
      <c r="B4" s="52" t="s">
        <v>48</v>
      </c>
      <c r="C4" s="59"/>
      <c r="D4" s="59"/>
      <c r="E4" s="59"/>
      <c r="F4" s="59"/>
      <c r="G4" s="59"/>
      <c r="H4" s="59"/>
      <c r="I4" s="59"/>
      <c r="J4" s="59"/>
      <c r="K4" s="59"/>
    </row>
    <row r="5" spans="1:11" ht="72" customHeight="1" x14ac:dyDescent="0.3">
      <c r="A5" s="8">
        <v>2</v>
      </c>
      <c r="B5" s="53" t="s">
        <v>49</v>
      </c>
      <c r="C5" s="6"/>
      <c r="D5" s="6"/>
      <c r="E5" s="6"/>
      <c r="F5" s="6"/>
      <c r="G5" s="6"/>
      <c r="H5" s="6"/>
      <c r="I5" s="6"/>
      <c r="J5" s="6"/>
      <c r="K5" s="6"/>
    </row>
    <row r="6" spans="1:11" ht="49.2" customHeight="1" thickBot="1" x14ac:dyDescent="0.35">
      <c r="A6" s="8">
        <v>3</v>
      </c>
      <c r="B6" s="54" t="s">
        <v>50</v>
      </c>
      <c r="C6" s="6"/>
      <c r="D6" s="6"/>
      <c r="E6" s="6"/>
      <c r="F6" s="6"/>
      <c r="G6" s="6"/>
      <c r="H6" s="6"/>
      <c r="I6" s="6"/>
      <c r="J6" s="6"/>
      <c r="K6" s="6"/>
    </row>
    <row r="7" spans="1:11" ht="15" thickBot="1" x14ac:dyDescent="0.35">
      <c r="A7" s="8"/>
      <c r="B7" s="55" t="s">
        <v>51</v>
      </c>
      <c r="C7" s="60"/>
      <c r="D7" s="61"/>
      <c r="E7" s="61"/>
      <c r="F7" s="62"/>
      <c r="G7" s="61"/>
      <c r="H7" s="62"/>
      <c r="I7" s="63"/>
      <c r="J7" s="63"/>
      <c r="K7" s="63"/>
    </row>
    <row r="8" spans="1:11" ht="58.2" customHeight="1" x14ac:dyDescent="0.3">
      <c r="A8" s="8">
        <v>4</v>
      </c>
      <c r="B8" s="56" t="s">
        <v>52</v>
      </c>
      <c r="C8" s="6"/>
      <c r="D8" s="6"/>
      <c r="E8" s="6"/>
      <c r="F8" s="6"/>
      <c r="G8" s="6"/>
      <c r="H8" s="6"/>
      <c r="I8" s="6"/>
      <c r="J8" s="6"/>
      <c r="K8" s="6"/>
    </row>
    <row r="9" spans="1:11" ht="60.6" customHeight="1" x14ac:dyDescent="0.3">
      <c r="A9" s="8">
        <v>5</v>
      </c>
      <c r="B9" s="57" t="s">
        <v>53</v>
      </c>
      <c r="C9" s="6"/>
      <c r="D9" s="6"/>
      <c r="E9" s="6"/>
      <c r="F9" s="6"/>
      <c r="G9" s="6"/>
      <c r="H9" s="6"/>
      <c r="I9" s="6"/>
      <c r="J9" s="6"/>
      <c r="K9" s="6"/>
    </row>
    <row r="10" spans="1:11" ht="54" customHeight="1" thickBot="1" x14ac:dyDescent="0.35">
      <c r="A10" s="8">
        <v>6</v>
      </c>
      <c r="B10" s="58" t="s">
        <v>54</v>
      </c>
      <c r="C10" s="6"/>
      <c r="D10" s="6"/>
      <c r="E10" s="6"/>
      <c r="F10" s="6"/>
      <c r="G10" s="6"/>
      <c r="H10" s="6"/>
      <c r="I10" s="79"/>
      <c r="J10" s="79"/>
      <c r="K10" s="79"/>
    </row>
    <row r="11" spans="1:11" ht="39" customHeight="1" x14ac:dyDescent="0.3">
      <c r="A11" s="8"/>
      <c r="B11" s="70" t="s">
        <v>55</v>
      </c>
      <c r="C11" s="110" t="e">
        <f>AVERAGE(C4:C6)</f>
        <v>#DIV/0!</v>
      </c>
      <c r="D11" s="111" t="e">
        <f>AVERAGE(D4:D6)</f>
        <v>#DIV/0!</v>
      </c>
      <c r="E11" s="111" t="e">
        <f>AVERAGE(E4:E6)</f>
        <v>#DIV/0!</v>
      </c>
      <c r="F11" s="111" t="e">
        <f t="shared" ref="F11:J11" si="1">AVERAGE(F4:F6)</f>
        <v>#DIV/0!</v>
      </c>
      <c r="G11" s="111" t="e">
        <f t="shared" si="1"/>
        <v>#DIV/0!</v>
      </c>
      <c r="H11" s="111" t="e">
        <f t="shared" si="1"/>
        <v>#DIV/0!</v>
      </c>
      <c r="I11" s="111" t="e">
        <f t="shared" si="1"/>
        <v>#DIV/0!</v>
      </c>
      <c r="J11" s="111" t="e">
        <f t="shared" si="1"/>
        <v>#DIV/0!</v>
      </c>
      <c r="K11" s="112" t="e">
        <f>AVERAGE(K4:K6)</f>
        <v>#DIV/0!</v>
      </c>
    </row>
    <row r="12" spans="1:11" ht="39" customHeight="1" x14ac:dyDescent="0.3">
      <c r="A12" s="8"/>
      <c r="B12" s="71" t="s">
        <v>56</v>
      </c>
      <c r="C12" s="113" t="e">
        <f>AVERAGE(C8:C10)</f>
        <v>#DIV/0!</v>
      </c>
      <c r="D12" s="114" t="e">
        <f>AVERAGE(D8:D10)</f>
        <v>#DIV/0!</v>
      </c>
      <c r="E12" s="114" t="e">
        <f t="shared" ref="E12:K12" si="2">AVERAGE(E8:E10)</f>
        <v>#DIV/0!</v>
      </c>
      <c r="F12" s="114" t="e">
        <f t="shared" si="2"/>
        <v>#DIV/0!</v>
      </c>
      <c r="G12" s="114" t="e">
        <f t="shared" si="2"/>
        <v>#DIV/0!</v>
      </c>
      <c r="H12" s="114" t="e">
        <f t="shared" si="2"/>
        <v>#DIV/0!</v>
      </c>
      <c r="I12" s="114" t="e">
        <f t="shared" si="2"/>
        <v>#DIV/0!</v>
      </c>
      <c r="J12" s="114" t="e">
        <f t="shared" si="2"/>
        <v>#DIV/0!</v>
      </c>
      <c r="K12" s="115" t="e">
        <f t="shared" si="2"/>
        <v>#DIV/0!</v>
      </c>
    </row>
    <row r="13" spans="1:11" ht="39" customHeight="1" thickBot="1" x14ac:dyDescent="0.35">
      <c r="A13" s="8"/>
      <c r="B13" s="80" t="s">
        <v>57</v>
      </c>
      <c r="C13" s="116" t="e">
        <f t="shared" ref="C13:K13" si="3">SUM(C11:C12)</f>
        <v>#DIV/0!</v>
      </c>
      <c r="D13" s="117" t="e">
        <f t="shared" si="3"/>
        <v>#DIV/0!</v>
      </c>
      <c r="E13" s="117" t="e">
        <f t="shared" si="3"/>
        <v>#DIV/0!</v>
      </c>
      <c r="F13" s="117" t="e">
        <f t="shared" si="3"/>
        <v>#DIV/0!</v>
      </c>
      <c r="G13" s="117" t="e">
        <f t="shared" si="3"/>
        <v>#DIV/0!</v>
      </c>
      <c r="H13" s="117" t="e">
        <f t="shared" si="3"/>
        <v>#DIV/0!</v>
      </c>
      <c r="I13" s="117" t="e">
        <f t="shared" si="3"/>
        <v>#DIV/0!</v>
      </c>
      <c r="J13" s="117" t="e">
        <f t="shared" si="3"/>
        <v>#DIV/0!</v>
      </c>
      <c r="K13" s="118" t="e">
        <f t="shared" si="3"/>
        <v>#DIV/0!</v>
      </c>
    </row>
    <row r="15" spans="1:11" ht="28.8" x14ac:dyDescent="0.3">
      <c r="B15" s="9" t="s">
        <v>58</v>
      </c>
      <c r="C15" s="18" t="s">
        <v>59</v>
      </c>
      <c r="D15" s="18" t="s">
        <v>60</v>
      </c>
      <c r="E15" s="81" t="s">
        <v>61</v>
      </c>
    </row>
    <row r="16" spans="1:11" x14ac:dyDescent="0.3">
      <c r="B16" t="s">
        <v>62</v>
      </c>
      <c r="C16" s="10">
        <v>1</v>
      </c>
      <c r="D16" s="142" t="e">
        <f>LARGE($C$13:$K$13,C16)</f>
        <v>#DIV/0!</v>
      </c>
      <c r="E16" s="6"/>
    </row>
    <row r="17" spans="2:5" x14ac:dyDescent="0.3">
      <c r="B17" t="s">
        <v>63</v>
      </c>
      <c r="C17" s="10">
        <v>2</v>
      </c>
      <c r="D17" s="142" t="e">
        <f t="shared" ref="D17:D24" si="4">LARGE($C$13:$K$13,C17)</f>
        <v>#DIV/0!</v>
      </c>
      <c r="E17" s="6"/>
    </row>
    <row r="18" spans="2:5" x14ac:dyDescent="0.3">
      <c r="B18" t="s">
        <v>64</v>
      </c>
      <c r="C18" s="10">
        <v>3</v>
      </c>
      <c r="D18" s="142" t="e">
        <f t="shared" si="4"/>
        <v>#DIV/0!</v>
      </c>
      <c r="E18" s="6"/>
    </row>
    <row r="19" spans="2:5" x14ac:dyDescent="0.3">
      <c r="B19" t="s">
        <v>65</v>
      </c>
      <c r="C19" s="10">
        <v>4</v>
      </c>
      <c r="D19" s="142" t="e">
        <f t="shared" si="4"/>
        <v>#DIV/0!</v>
      </c>
      <c r="E19" s="6"/>
    </row>
    <row r="20" spans="2:5" x14ac:dyDescent="0.3">
      <c r="C20" s="10">
        <v>5</v>
      </c>
      <c r="D20" s="142" t="e">
        <f t="shared" si="4"/>
        <v>#DIV/0!</v>
      </c>
      <c r="E20" s="6"/>
    </row>
    <row r="21" spans="2:5" x14ac:dyDescent="0.3">
      <c r="C21" s="10">
        <v>6</v>
      </c>
      <c r="D21" s="142" t="e">
        <f t="shared" si="4"/>
        <v>#DIV/0!</v>
      </c>
      <c r="E21" s="6"/>
    </row>
    <row r="22" spans="2:5" x14ac:dyDescent="0.3">
      <c r="C22" s="10">
        <v>7</v>
      </c>
      <c r="D22" s="142" t="e">
        <f t="shared" si="4"/>
        <v>#DIV/0!</v>
      </c>
      <c r="E22" s="6"/>
    </row>
    <row r="23" spans="2:5" x14ac:dyDescent="0.3">
      <c r="C23" s="10">
        <v>8</v>
      </c>
      <c r="D23" s="142" t="e">
        <f t="shared" si="4"/>
        <v>#DIV/0!</v>
      </c>
      <c r="E23" s="6"/>
    </row>
    <row r="24" spans="2:5" x14ac:dyDescent="0.3">
      <c r="C24" s="10">
        <v>9</v>
      </c>
      <c r="D24" s="142" t="e">
        <f t="shared" si="4"/>
        <v>#DIV/0!</v>
      </c>
      <c r="E24" s="6"/>
    </row>
    <row r="25" spans="2:5" ht="25.2" customHeight="1" x14ac:dyDescent="0.3">
      <c r="B25" t="s">
        <v>66</v>
      </c>
    </row>
    <row r="26" spans="2:5" x14ac:dyDescent="0.3">
      <c r="B26">
        <v>0</v>
      </c>
    </row>
    <row r="27" spans="2:5" x14ac:dyDescent="0.3">
      <c r="B27">
        <v>1</v>
      </c>
    </row>
    <row r="28" spans="2:5" x14ac:dyDescent="0.3">
      <c r="B28">
        <v>2</v>
      </c>
    </row>
    <row r="29" spans="2:5" x14ac:dyDescent="0.3">
      <c r="B29">
        <v>3</v>
      </c>
    </row>
  </sheetData>
  <conditionalFormatting sqref="B8">
    <cfRule type="colorScale" priority="6">
      <colorScale>
        <cfvo type="min"/>
        <cfvo type="percentile" val="50"/>
        <cfvo type="max"/>
        <color rgb="FFF8696B"/>
        <color rgb="FFFFEB84"/>
        <color rgb="FF63BE7B"/>
      </colorScale>
    </cfRule>
  </conditionalFormatting>
  <conditionalFormatting sqref="C16:C24">
    <cfRule type="colorScale" priority="7">
      <colorScale>
        <cfvo type="min"/>
        <cfvo type="percentile" val="50"/>
        <cfvo type="max"/>
        <color rgb="FF63BE7B"/>
        <color rgb="FFFFEB84"/>
        <color rgb="FFF8696B"/>
      </colorScale>
    </cfRule>
    <cfRule type="top10" priority="8" rank="10"/>
  </conditionalFormatting>
  <conditionalFormatting sqref="C4:I6 C8:I10">
    <cfRule type="colorScale" priority="10">
      <colorScale>
        <cfvo type="min"/>
        <cfvo type="percentile" val="50"/>
        <cfvo type="max"/>
        <color rgb="FFF8696B"/>
        <color rgb="FFFFEB84"/>
        <color rgb="FF63BE7B"/>
      </colorScale>
    </cfRule>
  </conditionalFormatting>
  <conditionalFormatting sqref="C11:K13">
    <cfRule type="colorScale" priority="11">
      <colorScale>
        <cfvo type="min"/>
        <cfvo type="percentile" val="50"/>
        <cfvo type="max"/>
        <color rgb="FFF8696B"/>
        <color rgb="FFFFEB84"/>
        <color rgb="FF63BE7B"/>
      </colorScale>
    </cfRule>
  </conditionalFormatting>
  <conditionalFormatting sqref="D16:D24">
    <cfRule type="colorScale" priority="1">
      <colorScale>
        <cfvo type="min"/>
        <cfvo type="percentile" val="50"/>
        <cfvo type="max"/>
        <color rgb="FFF8696B"/>
        <color rgb="FFFFEB84"/>
        <color rgb="FF63BE7B"/>
      </colorScale>
    </cfRule>
  </conditionalFormatting>
  <conditionalFormatting sqref="J4:J6 J8:J10">
    <cfRule type="colorScale" priority="4">
      <colorScale>
        <cfvo type="min"/>
        <cfvo type="percentile" val="50"/>
        <cfvo type="max"/>
        <color rgb="FFF8696B"/>
        <color rgb="FFFFEB84"/>
        <color rgb="FF63BE7B"/>
      </colorScale>
    </cfRule>
  </conditionalFormatting>
  <conditionalFormatting sqref="K4:K6 K8:K10">
    <cfRule type="colorScale" priority="3">
      <colorScale>
        <cfvo type="min"/>
        <cfvo type="percentile" val="50"/>
        <cfvo type="max"/>
        <color rgb="FFF8696B"/>
        <color rgb="FFFFEB84"/>
        <color rgb="FF63BE7B"/>
      </colorScale>
    </cfRule>
  </conditionalFormatting>
  <dataValidations count="5">
    <dataValidation type="list" allowBlank="1" showInputMessage="1" showErrorMessage="1" promptTitle="Score 0=1" sqref="B25" xr:uid="{A701BECF-1B82-44BE-9953-EC84C2CBAA2A}">
      <formula1>$B$27:$B$29</formula1>
    </dataValidation>
    <dataValidation type="list" allowBlank="1" showInputMessage="1" promptTitle="Score 0=1" prompt="Please select a score from the list." sqref="B26:B29" xr:uid="{F8FE860B-CD30-43A9-B385-EF21D32FBD76}">
      <formula1>$B$26:$B$29</formula1>
    </dataValidation>
    <dataValidation type="list" allowBlank="1" showInputMessage="1" promptTitle="Scores" prompt="Select a score 0-3 that reflects the best match of the project to the criteria. 0 is the lowest, 3 is the highest. " sqref="C4" xr:uid="{65A098F0-CF59-4D10-B13C-396B437F9E18}">
      <formula1>$B$26:$B$29</formula1>
    </dataValidation>
    <dataValidation type="list" allowBlank="1" showInputMessage="1" showErrorMessage="1" prompt="Select a score 0-3 that reflects the best match of the project to the criteria. 0 is the lowest, 3 is the highest. " sqref="D4:K4" xr:uid="{F1F3D9A4-797D-4542-8A4E-0B26AED703B0}">
      <formula1>$B$26:$B$29</formula1>
    </dataValidation>
    <dataValidation type="list" allowBlank="1" showInputMessage="1" prompt="Select a score 0-3 that reflects the best match of the project to the criteria. 0 is the lowest, 3 is the highest. " sqref="C5:K6 C8:K10" xr:uid="{5FFD93D1-C4EA-4325-91E7-89B6CC95F0FA}">
      <formula1>$B$26:$B$29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5E3C5-07F8-4F83-8937-4D7DF763EFB0}">
  <sheetPr>
    <tabColor rgb="FFFFFF00"/>
  </sheetPr>
  <dimension ref="A1:M29"/>
  <sheetViews>
    <sheetView topLeftCell="C1" zoomScale="70" zoomScaleNormal="70" workbookViewId="0">
      <pane xSplit="2" ySplit="3" topLeftCell="E4" activePane="bottomRight" state="frozen"/>
      <selection pane="topRight"/>
      <selection pane="bottomLeft"/>
      <selection pane="bottomRight" activeCell="F16" sqref="F16:F24"/>
    </sheetView>
  </sheetViews>
  <sheetFormatPr defaultRowHeight="14.4" x14ac:dyDescent="0.3"/>
  <cols>
    <col min="2" max="2" width="10.33203125" customWidth="1"/>
    <col min="3" max="3" width="6" customWidth="1"/>
    <col min="4" max="4" width="98.33203125" customWidth="1"/>
    <col min="5" max="5" width="13.44140625" customWidth="1"/>
    <col min="6" max="6" width="15.109375" customWidth="1"/>
    <col min="7" max="7" width="21.88671875" customWidth="1"/>
    <col min="8" max="8" width="16" customWidth="1"/>
    <col min="9" max="9" width="23.88671875" customWidth="1"/>
    <col min="10" max="10" width="18.109375" customWidth="1"/>
    <col min="11" max="11" width="16.109375" customWidth="1"/>
    <col min="12" max="12" width="17.44140625" customWidth="1"/>
    <col min="13" max="13" width="21.6640625" customWidth="1"/>
  </cols>
  <sheetData>
    <row r="1" spans="1:13" ht="15" thickBot="1" x14ac:dyDescent="0.35">
      <c r="D1" s="38" t="s">
        <v>45</v>
      </c>
      <c r="E1" s="7" t="e">
        <f>+E13</f>
        <v>#DIV/0!</v>
      </c>
      <c r="F1" s="7" t="e">
        <f t="shared" ref="F1:M1" si="0">+F13</f>
        <v>#DIV/0!</v>
      </c>
      <c r="G1" s="7" t="e">
        <f t="shared" si="0"/>
        <v>#DIV/0!</v>
      </c>
      <c r="H1" s="7" t="e">
        <f t="shared" si="0"/>
        <v>#DIV/0!</v>
      </c>
      <c r="I1" s="7" t="e">
        <f t="shared" si="0"/>
        <v>#DIV/0!</v>
      </c>
      <c r="J1" s="7" t="e">
        <f t="shared" si="0"/>
        <v>#DIV/0!</v>
      </c>
      <c r="K1" s="7" t="e">
        <f t="shared" si="0"/>
        <v>#DIV/0!</v>
      </c>
      <c r="L1" s="7" t="e">
        <f t="shared" si="0"/>
        <v>#DIV/0!</v>
      </c>
      <c r="M1" s="7" t="e">
        <f t="shared" si="0"/>
        <v>#DIV/0!</v>
      </c>
    </row>
    <row r="2" spans="1:13" ht="133.19999999999999" customHeight="1" thickBot="1" x14ac:dyDescent="0.35">
      <c r="D2" s="9" t="s">
        <v>46</v>
      </c>
      <c r="E2" s="119" t="s">
        <v>2</v>
      </c>
      <c r="F2" s="120" t="s">
        <v>67</v>
      </c>
      <c r="G2" s="121" t="s">
        <v>68</v>
      </c>
      <c r="H2" s="121" t="s">
        <v>69</v>
      </c>
      <c r="I2" s="121" t="s">
        <v>70</v>
      </c>
      <c r="J2" s="122" t="s">
        <v>71</v>
      </c>
      <c r="K2" s="123" t="s">
        <v>8</v>
      </c>
      <c r="L2" s="123" t="s">
        <v>9</v>
      </c>
      <c r="M2" s="123" t="s">
        <v>10</v>
      </c>
    </row>
    <row r="3" spans="1:13" ht="15" thickBot="1" x14ac:dyDescent="0.35">
      <c r="D3" s="51" t="s">
        <v>47</v>
      </c>
      <c r="E3" s="60"/>
      <c r="F3" s="61"/>
      <c r="G3" s="61"/>
      <c r="H3" s="62"/>
      <c r="I3" s="61"/>
      <c r="J3" s="62"/>
      <c r="K3" s="63"/>
      <c r="L3" s="63"/>
      <c r="M3" s="63"/>
    </row>
    <row r="4" spans="1:13" ht="59.4" customHeight="1" x14ac:dyDescent="0.3">
      <c r="A4" s="8">
        <v>1</v>
      </c>
      <c r="B4" s="8">
        <v>1</v>
      </c>
      <c r="C4" s="8">
        <v>1</v>
      </c>
      <c r="D4" s="52" t="s">
        <v>48</v>
      </c>
      <c r="E4" s="59"/>
      <c r="F4" s="59"/>
      <c r="G4" s="59"/>
      <c r="H4" s="59"/>
      <c r="I4" s="59"/>
      <c r="J4" s="59"/>
      <c r="K4" s="59"/>
      <c r="L4" s="59"/>
      <c r="M4" s="59"/>
    </row>
    <row r="5" spans="1:13" ht="72" customHeight="1" x14ac:dyDescent="0.3">
      <c r="A5" s="8">
        <v>2</v>
      </c>
      <c r="B5" s="8">
        <v>2</v>
      </c>
      <c r="C5" s="8">
        <v>2</v>
      </c>
      <c r="D5" s="53" t="s">
        <v>49</v>
      </c>
      <c r="E5" s="6"/>
      <c r="F5" s="6"/>
      <c r="G5" s="6"/>
      <c r="H5" s="6"/>
      <c r="I5" s="6"/>
      <c r="J5" s="6"/>
      <c r="K5" s="6"/>
      <c r="L5" s="6"/>
      <c r="M5" s="6"/>
    </row>
    <row r="6" spans="1:13" ht="49.2" customHeight="1" thickBot="1" x14ac:dyDescent="0.35">
      <c r="A6" s="8">
        <v>3</v>
      </c>
      <c r="B6" s="8">
        <v>3</v>
      </c>
      <c r="C6" s="8">
        <v>3</v>
      </c>
      <c r="D6" s="54" t="s">
        <v>50</v>
      </c>
      <c r="E6" s="6"/>
      <c r="F6" s="6"/>
      <c r="G6" s="6"/>
      <c r="H6" s="6"/>
      <c r="I6" s="6"/>
      <c r="J6" s="6"/>
      <c r="K6" s="6"/>
      <c r="L6" s="6"/>
      <c r="M6" s="6"/>
    </row>
    <row r="7" spans="1:13" ht="15" thickBot="1" x14ac:dyDescent="0.35">
      <c r="A7" s="8"/>
      <c r="B7" s="8"/>
      <c r="C7" s="8"/>
      <c r="D7" s="55" t="s">
        <v>51</v>
      </c>
      <c r="E7" s="60"/>
      <c r="F7" s="61"/>
      <c r="G7" s="61"/>
      <c r="H7" s="62"/>
      <c r="I7" s="61"/>
      <c r="J7" s="62"/>
      <c r="K7" s="63"/>
      <c r="L7" s="63"/>
      <c r="M7" s="63"/>
    </row>
    <row r="8" spans="1:13" ht="58.2" customHeight="1" x14ac:dyDescent="0.3">
      <c r="A8" s="8">
        <v>4</v>
      </c>
      <c r="B8" s="8">
        <v>4</v>
      </c>
      <c r="C8" s="8">
        <v>4</v>
      </c>
      <c r="D8" s="56" t="s">
        <v>52</v>
      </c>
      <c r="E8" s="6"/>
      <c r="F8" s="6"/>
      <c r="G8" s="6"/>
      <c r="H8" s="6"/>
      <c r="I8" s="6"/>
      <c r="J8" s="6"/>
      <c r="K8" s="6"/>
      <c r="L8" s="6"/>
      <c r="M8" s="6"/>
    </row>
    <row r="9" spans="1:13" ht="60.6" customHeight="1" x14ac:dyDescent="0.3">
      <c r="A9" s="8">
        <v>5</v>
      </c>
      <c r="B9" s="8">
        <v>5</v>
      </c>
      <c r="C9" s="8">
        <v>5</v>
      </c>
      <c r="D9" s="57" t="s">
        <v>53</v>
      </c>
      <c r="E9" s="6"/>
      <c r="F9" s="6"/>
      <c r="G9" s="6"/>
      <c r="H9" s="6"/>
      <c r="I9" s="6"/>
      <c r="J9" s="6"/>
      <c r="K9" s="6"/>
      <c r="L9" s="6"/>
      <c r="M9" s="6"/>
    </row>
    <row r="10" spans="1:13" ht="54" customHeight="1" thickBot="1" x14ac:dyDescent="0.35">
      <c r="A10" s="8">
        <v>6</v>
      </c>
      <c r="B10" s="8">
        <v>6</v>
      </c>
      <c r="C10" s="8">
        <v>6</v>
      </c>
      <c r="D10" s="58" t="s">
        <v>54</v>
      </c>
      <c r="E10" s="6"/>
      <c r="F10" s="6"/>
      <c r="G10" s="6"/>
      <c r="H10" s="6"/>
      <c r="I10" s="6"/>
      <c r="J10" s="6"/>
      <c r="K10" s="79"/>
      <c r="L10" s="79"/>
      <c r="M10" s="79"/>
    </row>
    <row r="11" spans="1:13" ht="39" customHeight="1" x14ac:dyDescent="0.3">
      <c r="A11" s="8"/>
      <c r="B11" s="8"/>
      <c r="C11" s="8"/>
      <c r="D11" s="70" t="s">
        <v>55</v>
      </c>
      <c r="E11" s="110" t="e">
        <f>AVERAGE(E4:E6)</f>
        <v>#DIV/0!</v>
      </c>
      <c r="F11" s="111" t="e">
        <f>AVERAGE(F4:F6)</f>
        <v>#DIV/0!</v>
      </c>
      <c r="G11" s="111" t="e">
        <f>AVERAGE(G4:G6)</f>
        <v>#DIV/0!</v>
      </c>
      <c r="H11" s="111" t="e">
        <f t="shared" ref="H11:M11" si="1">AVERAGE(H4:H6)</f>
        <v>#DIV/0!</v>
      </c>
      <c r="I11" s="111" t="e">
        <f t="shared" si="1"/>
        <v>#DIV/0!</v>
      </c>
      <c r="J11" s="111" t="e">
        <f t="shared" si="1"/>
        <v>#DIV/0!</v>
      </c>
      <c r="K11" s="111" t="e">
        <f t="shared" si="1"/>
        <v>#DIV/0!</v>
      </c>
      <c r="L11" s="111" t="e">
        <f t="shared" si="1"/>
        <v>#DIV/0!</v>
      </c>
      <c r="M11" s="112" t="e">
        <f t="shared" si="1"/>
        <v>#DIV/0!</v>
      </c>
    </row>
    <row r="12" spans="1:13" ht="39" customHeight="1" x14ac:dyDescent="0.3">
      <c r="A12" s="8"/>
      <c r="B12" s="8"/>
      <c r="C12" s="8"/>
      <c r="D12" s="71" t="s">
        <v>56</v>
      </c>
      <c r="E12" s="113" t="e">
        <f>AVERAGE(E8:E10)</f>
        <v>#DIV/0!</v>
      </c>
      <c r="F12" s="114" t="e">
        <f>AVERAGE(F8:F10)</f>
        <v>#DIV/0!</v>
      </c>
      <c r="G12" s="114" t="e">
        <f t="shared" ref="G12:M12" si="2">AVERAGE(G8:G10)</f>
        <v>#DIV/0!</v>
      </c>
      <c r="H12" s="114" t="e">
        <f t="shared" si="2"/>
        <v>#DIV/0!</v>
      </c>
      <c r="I12" s="114" t="e">
        <f t="shared" si="2"/>
        <v>#DIV/0!</v>
      </c>
      <c r="J12" s="114" t="e">
        <f t="shared" si="2"/>
        <v>#DIV/0!</v>
      </c>
      <c r="K12" s="114" t="e">
        <f t="shared" si="2"/>
        <v>#DIV/0!</v>
      </c>
      <c r="L12" s="114" t="e">
        <f t="shared" si="2"/>
        <v>#DIV/0!</v>
      </c>
      <c r="M12" s="115" t="e">
        <f t="shared" si="2"/>
        <v>#DIV/0!</v>
      </c>
    </row>
    <row r="13" spans="1:13" ht="39" customHeight="1" thickBot="1" x14ac:dyDescent="0.35">
      <c r="A13" s="8"/>
      <c r="B13" s="8"/>
      <c r="C13" s="8"/>
      <c r="D13" s="80" t="s">
        <v>57</v>
      </c>
      <c r="E13" s="116" t="e">
        <f t="shared" ref="E13:M13" si="3">SUM(E11:E12)</f>
        <v>#DIV/0!</v>
      </c>
      <c r="F13" s="117" t="e">
        <f t="shared" si="3"/>
        <v>#DIV/0!</v>
      </c>
      <c r="G13" s="117" t="e">
        <f t="shared" si="3"/>
        <v>#DIV/0!</v>
      </c>
      <c r="H13" s="117" t="e">
        <f t="shared" si="3"/>
        <v>#DIV/0!</v>
      </c>
      <c r="I13" s="117" t="e">
        <f t="shared" si="3"/>
        <v>#DIV/0!</v>
      </c>
      <c r="J13" s="117" t="e">
        <f t="shared" si="3"/>
        <v>#DIV/0!</v>
      </c>
      <c r="K13" s="117" t="e">
        <f t="shared" si="3"/>
        <v>#DIV/0!</v>
      </c>
      <c r="L13" s="117" t="e">
        <f t="shared" si="3"/>
        <v>#DIV/0!</v>
      </c>
      <c r="M13" s="118" t="e">
        <f t="shared" si="3"/>
        <v>#DIV/0!</v>
      </c>
    </row>
    <row r="15" spans="1:13" ht="28.8" x14ac:dyDescent="0.3">
      <c r="D15" s="9" t="s">
        <v>58</v>
      </c>
      <c r="E15" s="18" t="s">
        <v>59</v>
      </c>
      <c r="F15" s="18" t="s">
        <v>60</v>
      </c>
      <c r="G15" s="81" t="s">
        <v>61</v>
      </c>
    </row>
    <row r="16" spans="1:13" x14ac:dyDescent="0.3">
      <c r="D16" t="s">
        <v>62</v>
      </c>
      <c r="E16" s="10">
        <v>1</v>
      </c>
      <c r="F16" s="142" t="e">
        <f>LARGE($C$13:$K$13,E16)</f>
        <v>#DIV/0!</v>
      </c>
      <c r="G16" s="6"/>
    </row>
    <row r="17" spans="4:7" x14ac:dyDescent="0.3">
      <c r="D17" t="s">
        <v>63</v>
      </c>
      <c r="E17" s="10">
        <v>2</v>
      </c>
      <c r="F17" s="142" t="e">
        <f t="shared" ref="F17:F24" si="4">LARGE($C$13:$K$13,E17)</f>
        <v>#DIV/0!</v>
      </c>
      <c r="G17" s="6"/>
    </row>
    <row r="18" spans="4:7" x14ac:dyDescent="0.3">
      <c r="D18" t="s">
        <v>64</v>
      </c>
      <c r="E18" s="10">
        <v>3</v>
      </c>
      <c r="F18" s="142" t="e">
        <f t="shared" si="4"/>
        <v>#DIV/0!</v>
      </c>
      <c r="G18" s="6"/>
    </row>
    <row r="19" spans="4:7" x14ac:dyDescent="0.3">
      <c r="D19" t="s">
        <v>65</v>
      </c>
      <c r="E19" s="10">
        <v>4</v>
      </c>
      <c r="F19" s="142" t="e">
        <f t="shared" si="4"/>
        <v>#DIV/0!</v>
      </c>
      <c r="G19" s="6"/>
    </row>
    <row r="20" spans="4:7" x14ac:dyDescent="0.3">
      <c r="E20" s="10">
        <v>5</v>
      </c>
      <c r="F20" s="142" t="e">
        <f t="shared" si="4"/>
        <v>#DIV/0!</v>
      </c>
      <c r="G20" s="6"/>
    </row>
    <row r="21" spans="4:7" x14ac:dyDescent="0.3">
      <c r="E21" s="10">
        <v>6</v>
      </c>
      <c r="F21" s="142" t="e">
        <f t="shared" si="4"/>
        <v>#DIV/0!</v>
      </c>
      <c r="G21" s="6"/>
    </row>
    <row r="22" spans="4:7" x14ac:dyDescent="0.3">
      <c r="E22" s="10">
        <v>7</v>
      </c>
      <c r="F22" s="142" t="e">
        <f t="shared" si="4"/>
        <v>#DIV/0!</v>
      </c>
      <c r="G22" s="6"/>
    </row>
    <row r="23" spans="4:7" x14ac:dyDescent="0.3">
      <c r="E23" s="10">
        <v>8</v>
      </c>
      <c r="F23" s="142" t="e">
        <f t="shared" si="4"/>
        <v>#DIV/0!</v>
      </c>
      <c r="G23" s="6"/>
    </row>
    <row r="24" spans="4:7" x14ac:dyDescent="0.3">
      <c r="E24" s="10">
        <v>9</v>
      </c>
      <c r="F24" s="142" t="e">
        <f t="shared" si="4"/>
        <v>#DIV/0!</v>
      </c>
      <c r="G24" s="6"/>
    </row>
    <row r="25" spans="4:7" ht="25.2" customHeight="1" x14ac:dyDescent="0.3">
      <c r="D25" t="s">
        <v>66</v>
      </c>
    </row>
    <row r="26" spans="4:7" x14ac:dyDescent="0.3">
      <c r="D26">
        <v>0</v>
      </c>
    </row>
    <row r="27" spans="4:7" x14ac:dyDescent="0.3">
      <c r="D27">
        <v>1</v>
      </c>
    </row>
    <row r="28" spans="4:7" x14ac:dyDescent="0.3">
      <c r="D28">
        <v>2</v>
      </c>
    </row>
    <row r="29" spans="4:7" x14ac:dyDescent="0.3">
      <c r="D29">
        <v>3</v>
      </c>
    </row>
  </sheetData>
  <conditionalFormatting sqref="D8">
    <cfRule type="colorScale" priority="7">
      <colorScale>
        <cfvo type="min"/>
        <cfvo type="percentile" val="50"/>
        <cfvo type="max"/>
        <color rgb="FFF8696B"/>
        <color rgb="FFFFEB84"/>
        <color rgb="FF63BE7B"/>
      </colorScale>
    </cfRule>
  </conditionalFormatting>
  <conditionalFormatting sqref="E16:E24">
    <cfRule type="colorScale" priority="8">
      <colorScale>
        <cfvo type="min"/>
        <cfvo type="percentile" val="50"/>
        <cfvo type="max"/>
        <color rgb="FF63BE7B"/>
        <color rgb="FFFFEB84"/>
        <color rgb="FFF8696B"/>
      </colorScale>
    </cfRule>
    <cfRule type="top10" priority="9" rank="10"/>
  </conditionalFormatting>
  <conditionalFormatting sqref="E4:K6 E8:K10">
    <cfRule type="colorScale" priority="11">
      <colorScale>
        <cfvo type="min"/>
        <cfvo type="percentile" val="50"/>
        <cfvo type="max"/>
        <color rgb="FFF8696B"/>
        <color rgb="FFFFEB84"/>
        <color rgb="FF63BE7B"/>
      </colorScale>
    </cfRule>
  </conditionalFormatting>
  <conditionalFormatting sqref="E11:M13">
    <cfRule type="colorScale" priority="12">
      <colorScale>
        <cfvo type="min"/>
        <cfvo type="percentile" val="50"/>
        <cfvo type="max"/>
        <color rgb="FFF8696B"/>
        <color rgb="FFFFEB84"/>
        <color rgb="FF63BE7B"/>
      </colorScale>
    </cfRule>
  </conditionalFormatting>
  <conditionalFormatting sqref="F16:F24">
    <cfRule type="colorScale" priority="1">
      <colorScale>
        <cfvo type="min"/>
        <cfvo type="percentile" val="50"/>
        <cfvo type="max"/>
        <color rgb="FFF8696B"/>
        <color rgb="FFFFEB84"/>
        <color rgb="FF63BE7B"/>
      </colorScale>
    </cfRule>
  </conditionalFormatting>
  <conditionalFormatting sqref="L4:L6 L8:L10">
    <cfRule type="colorScale" priority="5">
      <colorScale>
        <cfvo type="min"/>
        <cfvo type="percentile" val="50"/>
        <cfvo type="max"/>
        <color rgb="FFF8696B"/>
        <color rgb="FFFFEB84"/>
        <color rgb="FF63BE7B"/>
      </colorScale>
    </cfRule>
  </conditionalFormatting>
  <conditionalFormatting sqref="M4:M6 M8:M10">
    <cfRule type="colorScale" priority="4">
      <colorScale>
        <cfvo type="min"/>
        <cfvo type="percentile" val="50"/>
        <cfvo type="max"/>
        <color rgb="FFF8696B"/>
        <color rgb="FFFFEB84"/>
        <color rgb="FF63BE7B"/>
      </colorScale>
    </cfRule>
  </conditionalFormatting>
  <dataValidations count="5">
    <dataValidation type="list" allowBlank="1" showInputMessage="1" showErrorMessage="1" promptTitle="Score 0=1" sqref="D25" xr:uid="{ABEFC442-411B-4BAA-A782-74B5AC5B1ACC}">
      <formula1>$D$27:$D$29</formula1>
    </dataValidation>
    <dataValidation type="list" allowBlank="1" showInputMessage="1" promptTitle="Score 0=1" prompt="Please select a score from the list." sqref="D26:D29" xr:uid="{7F6DD597-0756-4651-90E7-9BFD7539B990}">
      <formula1>$D$26:$D$29</formula1>
    </dataValidation>
    <dataValidation type="list" allowBlank="1" showInputMessage="1" prompt="Select a score 0-3 that reflects the best match of the project to the criteria. 0 is the lowest, 3 is the highest. " sqref="E5:M6 E8:M10" xr:uid="{82174845-59BA-4FCA-921D-EF6E16487179}">
      <formula1>$B$26:$B$29</formula1>
    </dataValidation>
    <dataValidation type="list" allowBlank="1" showInputMessage="1" showErrorMessage="1" prompt="Select a score 0-3 that reflects the best match of the project to the criteria. 0 is the lowest, 3 is the highest. " sqref="F4:M4" xr:uid="{8F1242A5-6505-4B6E-A20F-0BC84530C06D}">
      <formula1>$B$26:$B$29</formula1>
    </dataValidation>
    <dataValidation type="list" allowBlank="1" showInputMessage="1" promptTitle="Scores" prompt="Select a score 0-3 that reflects the best match of the project to the criteria. 0 is the lowest, 3 is the highest. " sqref="E4" xr:uid="{16A0E11F-AE38-4E7D-A66D-DEDF25FCDBEA}">
      <formula1>$B$26:$B$29</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F3D2-EF71-4133-B8C6-0EFC44B48E8E}">
  <sheetPr>
    <tabColor rgb="FF00B050"/>
  </sheetPr>
  <dimension ref="A1:K29"/>
  <sheetViews>
    <sheetView zoomScale="70" zoomScaleNormal="70" workbookViewId="0">
      <selection activeCell="G25" sqref="G25"/>
    </sheetView>
  </sheetViews>
  <sheetFormatPr defaultRowHeight="14.4" x14ac:dyDescent="0.3"/>
  <cols>
    <col min="1" max="1" width="10.33203125" customWidth="1"/>
    <col min="2" max="2" width="96" customWidth="1"/>
    <col min="3" max="3" width="13.44140625" customWidth="1"/>
    <col min="4" max="4" width="18.33203125" bestFit="1" customWidth="1"/>
    <col min="5" max="5" width="21.88671875" customWidth="1"/>
    <col min="6" max="6" width="16.109375" bestFit="1" customWidth="1"/>
    <col min="7" max="7" width="23.88671875" customWidth="1"/>
    <col min="8" max="8" width="22.6640625" bestFit="1" customWidth="1"/>
    <col min="9" max="9" width="16.109375" customWidth="1"/>
    <col min="10" max="10" width="15.44140625" bestFit="1" customWidth="1"/>
    <col min="11" max="11" width="33.88671875" bestFit="1" customWidth="1"/>
  </cols>
  <sheetData>
    <row r="1" spans="1:11" ht="15" thickBot="1" x14ac:dyDescent="0.35">
      <c r="B1" s="38" t="s">
        <v>45</v>
      </c>
      <c r="C1" s="7" t="e">
        <f>+C13</f>
        <v>#DIV/0!</v>
      </c>
      <c r="D1" s="7" t="e">
        <f t="shared" ref="D1:K1" si="0">+D13</f>
        <v>#DIV/0!</v>
      </c>
      <c r="E1" s="7" t="e">
        <f t="shared" si="0"/>
        <v>#DIV/0!</v>
      </c>
      <c r="F1" s="7" t="e">
        <f t="shared" si="0"/>
        <v>#DIV/0!</v>
      </c>
      <c r="G1" s="7" t="e">
        <f t="shared" si="0"/>
        <v>#DIV/0!</v>
      </c>
      <c r="H1" s="7" t="e">
        <f t="shared" si="0"/>
        <v>#DIV/0!</v>
      </c>
      <c r="I1" s="7" t="e">
        <f t="shared" si="0"/>
        <v>#DIV/0!</v>
      </c>
      <c r="J1" s="7" t="e">
        <f t="shared" si="0"/>
        <v>#DIV/0!</v>
      </c>
      <c r="K1" s="7" t="e">
        <f t="shared" si="0"/>
        <v>#DIV/0!</v>
      </c>
    </row>
    <row r="2" spans="1:11" ht="103.95" customHeight="1" thickBot="1" x14ac:dyDescent="0.35">
      <c r="B2" s="9" t="s">
        <v>46</v>
      </c>
      <c r="C2" s="119" t="s">
        <v>2</v>
      </c>
      <c r="D2" s="120" t="s">
        <v>67</v>
      </c>
      <c r="E2" s="121" t="s">
        <v>68</v>
      </c>
      <c r="F2" s="121" t="s">
        <v>69</v>
      </c>
      <c r="G2" s="121" t="s">
        <v>70</v>
      </c>
      <c r="H2" s="122" t="s">
        <v>71</v>
      </c>
      <c r="I2" s="123" t="s">
        <v>8</v>
      </c>
      <c r="J2" s="123" t="s">
        <v>9</v>
      </c>
      <c r="K2" s="123" t="s">
        <v>10</v>
      </c>
    </row>
    <row r="3" spans="1:11" ht="15" thickBot="1" x14ac:dyDescent="0.35">
      <c r="B3" s="51" t="s">
        <v>47</v>
      </c>
      <c r="C3" s="60"/>
      <c r="D3" s="61"/>
      <c r="E3" s="61"/>
      <c r="F3" s="62"/>
      <c r="G3" s="61"/>
      <c r="H3" s="62"/>
      <c r="I3" s="63"/>
      <c r="J3" s="63"/>
      <c r="K3" s="63"/>
    </row>
    <row r="4" spans="1:11" ht="59.4" customHeight="1" x14ac:dyDescent="0.3">
      <c r="A4" s="8">
        <v>1</v>
      </c>
      <c r="B4" s="52" t="s">
        <v>48</v>
      </c>
      <c r="C4" s="59"/>
      <c r="D4" s="59"/>
      <c r="E4" s="59"/>
      <c r="F4" s="59"/>
      <c r="G4" s="59"/>
      <c r="H4" s="59"/>
      <c r="I4" s="59"/>
      <c r="J4" s="59"/>
      <c r="K4" s="59"/>
    </row>
    <row r="5" spans="1:11" ht="72" customHeight="1" x14ac:dyDescent="0.3">
      <c r="A5" s="8">
        <v>2</v>
      </c>
      <c r="B5" s="53" t="s">
        <v>49</v>
      </c>
      <c r="C5" s="6"/>
      <c r="D5" s="6"/>
      <c r="E5" s="6"/>
      <c r="F5" s="6"/>
      <c r="G5" s="6"/>
      <c r="H5" s="6"/>
      <c r="I5" s="6"/>
      <c r="J5" s="6"/>
      <c r="K5" s="6"/>
    </row>
    <row r="6" spans="1:11" ht="49.2" customHeight="1" thickBot="1" x14ac:dyDescent="0.35">
      <c r="A6" s="8">
        <v>3</v>
      </c>
      <c r="B6" s="54" t="s">
        <v>50</v>
      </c>
      <c r="C6" s="6"/>
      <c r="D6" s="6"/>
      <c r="E6" s="6"/>
      <c r="F6" s="6"/>
      <c r="G6" s="6"/>
      <c r="H6" s="6"/>
      <c r="I6" s="6"/>
      <c r="J6" s="6"/>
      <c r="K6" s="6"/>
    </row>
    <row r="7" spans="1:11" ht="15" thickBot="1" x14ac:dyDescent="0.35">
      <c r="A7" s="8"/>
      <c r="B7" s="55" t="s">
        <v>51</v>
      </c>
      <c r="C7" s="60"/>
      <c r="D7" s="61"/>
      <c r="E7" s="61"/>
      <c r="F7" s="62"/>
      <c r="G7" s="61"/>
      <c r="H7" s="62"/>
      <c r="I7" s="63"/>
      <c r="J7" s="63"/>
      <c r="K7" s="63"/>
    </row>
    <row r="8" spans="1:11" ht="58.2" customHeight="1" x14ac:dyDescent="0.3">
      <c r="A8" s="8">
        <v>4</v>
      </c>
      <c r="B8" s="56" t="s">
        <v>52</v>
      </c>
      <c r="C8" s="6"/>
      <c r="D8" s="6"/>
      <c r="E8" s="6"/>
      <c r="F8" s="6"/>
      <c r="G8" s="6"/>
      <c r="H8" s="6"/>
      <c r="I8" s="6"/>
      <c r="J8" s="6"/>
      <c r="K8" s="6"/>
    </row>
    <row r="9" spans="1:11" ht="60.6" customHeight="1" x14ac:dyDescent="0.3">
      <c r="A9" s="8">
        <v>5</v>
      </c>
      <c r="B9" s="57" t="s">
        <v>53</v>
      </c>
      <c r="C9" s="6"/>
      <c r="D9" s="6"/>
      <c r="E9" s="6"/>
      <c r="F9" s="6"/>
      <c r="G9" s="6"/>
      <c r="H9" s="6"/>
      <c r="I9" s="6"/>
      <c r="J9" s="6"/>
      <c r="K9" s="6"/>
    </row>
    <row r="10" spans="1:11" ht="54" customHeight="1" thickBot="1" x14ac:dyDescent="0.35">
      <c r="A10" s="8">
        <v>6</v>
      </c>
      <c r="B10" s="58" t="s">
        <v>54</v>
      </c>
      <c r="C10" s="6"/>
      <c r="D10" s="6"/>
      <c r="E10" s="6"/>
      <c r="F10" s="6"/>
      <c r="G10" s="6"/>
      <c r="H10" s="6"/>
      <c r="I10" s="79"/>
      <c r="J10" s="79"/>
      <c r="K10" s="79"/>
    </row>
    <row r="11" spans="1:11" ht="39" customHeight="1" x14ac:dyDescent="0.3">
      <c r="A11" s="8"/>
      <c r="B11" s="70" t="s">
        <v>55</v>
      </c>
      <c r="C11" s="110" t="e">
        <f>AVERAGE(C4:C6)</f>
        <v>#DIV/0!</v>
      </c>
      <c r="D11" s="111" t="e">
        <f>AVERAGE(D4:D6)</f>
        <v>#DIV/0!</v>
      </c>
      <c r="E11" s="111" t="e">
        <f>AVERAGE(E4:E6)</f>
        <v>#DIV/0!</v>
      </c>
      <c r="F11" s="111" t="e">
        <f t="shared" ref="F11:K11" si="1">AVERAGE(F4:F6)</f>
        <v>#DIV/0!</v>
      </c>
      <c r="G11" s="111" t="e">
        <f t="shared" si="1"/>
        <v>#DIV/0!</v>
      </c>
      <c r="H11" s="111" t="e">
        <f t="shared" si="1"/>
        <v>#DIV/0!</v>
      </c>
      <c r="I11" s="111" t="e">
        <f t="shared" si="1"/>
        <v>#DIV/0!</v>
      </c>
      <c r="J11" s="111" t="e">
        <f t="shared" si="1"/>
        <v>#DIV/0!</v>
      </c>
      <c r="K11" s="112" t="e">
        <f t="shared" si="1"/>
        <v>#DIV/0!</v>
      </c>
    </row>
    <row r="12" spans="1:11" ht="39" customHeight="1" x14ac:dyDescent="0.3">
      <c r="A12" s="8"/>
      <c r="B12" s="71" t="s">
        <v>56</v>
      </c>
      <c r="C12" s="113" t="e">
        <f>AVERAGE(C8:C10)</f>
        <v>#DIV/0!</v>
      </c>
      <c r="D12" s="114" t="e">
        <f>AVERAGE(D8:D10)</f>
        <v>#DIV/0!</v>
      </c>
      <c r="E12" s="114" t="e">
        <f t="shared" ref="E12:K12" si="2">AVERAGE(E8:E10)</f>
        <v>#DIV/0!</v>
      </c>
      <c r="F12" s="114" t="e">
        <f t="shared" si="2"/>
        <v>#DIV/0!</v>
      </c>
      <c r="G12" s="114" t="e">
        <f t="shared" si="2"/>
        <v>#DIV/0!</v>
      </c>
      <c r="H12" s="114" t="e">
        <f t="shared" si="2"/>
        <v>#DIV/0!</v>
      </c>
      <c r="I12" s="114" t="e">
        <f t="shared" si="2"/>
        <v>#DIV/0!</v>
      </c>
      <c r="J12" s="114" t="e">
        <f t="shared" si="2"/>
        <v>#DIV/0!</v>
      </c>
      <c r="K12" s="115" t="e">
        <f t="shared" si="2"/>
        <v>#DIV/0!</v>
      </c>
    </row>
    <row r="13" spans="1:11" ht="39" customHeight="1" thickBot="1" x14ac:dyDescent="0.35">
      <c r="A13" s="8"/>
      <c r="B13" s="80" t="s">
        <v>57</v>
      </c>
      <c r="C13" s="116" t="e">
        <f t="shared" ref="C13:K13" si="3">SUM(C11:C12)</f>
        <v>#DIV/0!</v>
      </c>
      <c r="D13" s="117" t="e">
        <f t="shared" si="3"/>
        <v>#DIV/0!</v>
      </c>
      <c r="E13" s="117" t="e">
        <f t="shared" si="3"/>
        <v>#DIV/0!</v>
      </c>
      <c r="F13" s="117" t="e">
        <f t="shared" si="3"/>
        <v>#DIV/0!</v>
      </c>
      <c r="G13" s="117" t="e">
        <f t="shared" si="3"/>
        <v>#DIV/0!</v>
      </c>
      <c r="H13" s="117" t="e">
        <f t="shared" si="3"/>
        <v>#DIV/0!</v>
      </c>
      <c r="I13" s="117" t="e">
        <f t="shared" si="3"/>
        <v>#DIV/0!</v>
      </c>
      <c r="J13" s="117" t="e">
        <f t="shared" si="3"/>
        <v>#DIV/0!</v>
      </c>
      <c r="K13" s="118" t="e">
        <f t="shared" si="3"/>
        <v>#DIV/0!</v>
      </c>
    </row>
    <row r="15" spans="1:11" ht="51" customHeight="1" x14ac:dyDescent="0.3">
      <c r="B15" s="9" t="s">
        <v>58</v>
      </c>
      <c r="C15" s="18" t="s">
        <v>59</v>
      </c>
      <c r="D15" s="18" t="s">
        <v>60</v>
      </c>
      <c r="E15" s="81" t="s">
        <v>61</v>
      </c>
    </row>
    <row r="16" spans="1:11" x14ac:dyDescent="0.3">
      <c r="B16" t="s">
        <v>62</v>
      </c>
      <c r="C16" s="10">
        <v>1</v>
      </c>
      <c r="D16" s="142" t="e">
        <f>LARGE($C$13:$K$13,C16)</f>
        <v>#DIV/0!</v>
      </c>
      <c r="E16" s="6"/>
    </row>
    <row r="17" spans="2:5" x14ac:dyDescent="0.3">
      <c r="B17" t="s">
        <v>63</v>
      </c>
      <c r="C17" s="10">
        <v>2</v>
      </c>
      <c r="D17" s="142" t="e">
        <f t="shared" ref="D17:D24" si="4">LARGE($C$13:$K$13,C17)</f>
        <v>#DIV/0!</v>
      </c>
      <c r="E17" s="6"/>
    </row>
    <row r="18" spans="2:5" x14ac:dyDescent="0.3">
      <c r="B18" t="s">
        <v>64</v>
      </c>
      <c r="C18" s="10">
        <v>3</v>
      </c>
      <c r="D18" s="142" t="e">
        <f t="shared" si="4"/>
        <v>#DIV/0!</v>
      </c>
      <c r="E18" s="6"/>
    </row>
    <row r="19" spans="2:5" x14ac:dyDescent="0.3">
      <c r="B19" t="s">
        <v>65</v>
      </c>
      <c r="C19" s="10">
        <v>4</v>
      </c>
      <c r="D19" s="142" t="e">
        <f t="shared" si="4"/>
        <v>#DIV/0!</v>
      </c>
      <c r="E19" s="6"/>
    </row>
    <row r="20" spans="2:5" x14ac:dyDescent="0.3">
      <c r="C20" s="10">
        <v>5</v>
      </c>
      <c r="D20" s="142" t="e">
        <f t="shared" si="4"/>
        <v>#DIV/0!</v>
      </c>
      <c r="E20" s="6"/>
    </row>
    <row r="21" spans="2:5" x14ac:dyDescent="0.3">
      <c r="C21" s="10">
        <v>6</v>
      </c>
      <c r="D21" s="142" t="e">
        <f t="shared" si="4"/>
        <v>#DIV/0!</v>
      </c>
      <c r="E21" s="6"/>
    </row>
    <row r="22" spans="2:5" x14ac:dyDescent="0.3">
      <c r="C22" s="10">
        <v>7</v>
      </c>
      <c r="D22" s="142" t="e">
        <f t="shared" si="4"/>
        <v>#DIV/0!</v>
      </c>
      <c r="E22" s="6"/>
    </row>
    <row r="23" spans="2:5" x14ac:dyDescent="0.3">
      <c r="C23" s="10">
        <v>8</v>
      </c>
      <c r="D23" s="142" t="e">
        <f t="shared" si="4"/>
        <v>#DIV/0!</v>
      </c>
      <c r="E23" s="6"/>
    </row>
    <row r="24" spans="2:5" x14ac:dyDescent="0.3">
      <c r="C24" s="10">
        <v>9</v>
      </c>
      <c r="D24" s="142" t="e">
        <f t="shared" si="4"/>
        <v>#DIV/0!</v>
      </c>
      <c r="E24" s="6"/>
    </row>
    <row r="25" spans="2:5" ht="25.2" customHeight="1" x14ac:dyDescent="0.3">
      <c r="B25" t="s">
        <v>66</v>
      </c>
    </row>
    <row r="26" spans="2:5" x14ac:dyDescent="0.3">
      <c r="B26">
        <v>0</v>
      </c>
    </row>
    <row r="27" spans="2:5" x14ac:dyDescent="0.3">
      <c r="B27">
        <v>1</v>
      </c>
    </row>
    <row r="28" spans="2:5" x14ac:dyDescent="0.3">
      <c r="B28">
        <v>2</v>
      </c>
    </row>
    <row r="29" spans="2:5" x14ac:dyDescent="0.3">
      <c r="B29">
        <v>3</v>
      </c>
    </row>
  </sheetData>
  <conditionalFormatting sqref="B8">
    <cfRule type="colorScale" priority="7">
      <colorScale>
        <cfvo type="min"/>
        <cfvo type="percentile" val="50"/>
        <cfvo type="max"/>
        <color rgb="FFF8696B"/>
        <color rgb="FFFFEB84"/>
        <color rgb="FF63BE7B"/>
      </colorScale>
    </cfRule>
  </conditionalFormatting>
  <conditionalFormatting sqref="C16:C24">
    <cfRule type="colorScale" priority="8">
      <colorScale>
        <cfvo type="min"/>
        <cfvo type="percentile" val="50"/>
        <cfvo type="max"/>
        <color rgb="FF63BE7B"/>
        <color rgb="FFFFEB84"/>
        <color rgb="FFF8696B"/>
      </colorScale>
    </cfRule>
    <cfRule type="top10" priority="9" rank="10"/>
  </conditionalFormatting>
  <conditionalFormatting sqref="C4:I6 C8:I10">
    <cfRule type="colorScale" priority="11">
      <colorScale>
        <cfvo type="min"/>
        <cfvo type="percentile" val="50"/>
        <cfvo type="max"/>
        <color rgb="FFF8696B"/>
        <color rgb="FFFFEB84"/>
        <color rgb="FF63BE7B"/>
      </colorScale>
    </cfRule>
  </conditionalFormatting>
  <conditionalFormatting sqref="C11:K13">
    <cfRule type="colorScale" priority="12">
      <colorScale>
        <cfvo type="min"/>
        <cfvo type="percentile" val="50"/>
        <cfvo type="max"/>
        <color rgb="FFF8696B"/>
        <color rgb="FFFFEB84"/>
        <color rgb="FF63BE7B"/>
      </colorScale>
    </cfRule>
  </conditionalFormatting>
  <conditionalFormatting sqref="D16:D24">
    <cfRule type="colorScale" priority="1">
      <colorScale>
        <cfvo type="min"/>
        <cfvo type="percentile" val="50"/>
        <cfvo type="max"/>
        <color rgb="FFF8696B"/>
        <color rgb="FFFFEB84"/>
        <color rgb="FF63BE7B"/>
      </colorScale>
    </cfRule>
  </conditionalFormatting>
  <conditionalFormatting sqref="J4:J6 J8:J10">
    <cfRule type="colorScale" priority="5">
      <colorScale>
        <cfvo type="min"/>
        <cfvo type="percentile" val="50"/>
        <cfvo type="max"/>
        <color rgb="FFF8696B"/>
        <color rgb="FFFFEB84"/>
        <color rgb="FF63BE7B"/>
      </colorScale>
    </cfRule>
  </conditionalFormatting>
  <conditionalFormatting sqref="K4:K6 K8:K10">
    <cfRule type="colorScale" priority="4">
      <colorScale>
        <cfvo type="min"/>
        <cfvo type="percentile" val="50"/>
        <cfvo type="max"/>
        <color rgb="FFF8696B"/>
        <color rgb="FFFFEB84"/>
        <color rgb="FF63BE7B"/>
      </colorScale>
    </cfRule>
  </conditionalFormatting>
  <dataValidations count="5">
    <dataValidation type="list" allowBlank="1" showInputMessage="1" showErrorMessage="1" promptTitle="Score 0=1" sqref="B25" xr:uid="{05C7BD29-08B4-44DA-B45F-A34D20A22CF5}">
      <formula1>$B$27:$B$29</formula1>
    </dataValidation>
    <dataValidation type="list" allowBlank="1" showInputMessage="1" promptTitle="Score 0=1" prompt="Please select a score from the list." sqref="B26:B29" xr:uid="{31584671-6CD0-47AE-8E56-1684F0AEE7C0}">
      <formula1>$B$26:$B$29</formula1>
    </dataValidation>
    <dataValidation type="list" allowBlank="1" showInputMessage="1" promptTitle="Scores" prompt="Select a score 0-3 that reflects the best match of the project to the criteria. 0 is the lowest, 3 is the highest. " sqref="C4" xr:uid="{AA55D3DB-E188-4E1C-8865-8D280E967AB2}">
      <formula1>$B$26:$B$29</formula1>
    </dataValidation>
    <dataValidation type="list" allowBlank="1" showInputMessage="1" showErrorMessage="1" prompt="Select a score 0-3 that reflects the best match of the project to the criteria. 0 is the lowest, 3 is the highest. " sqref="D4:K4" xr:uid="{B2510FA6-9EF7-4A7C-9C40-BB228B89C87C}">
      <formula1>$B$26:$B$29</formula1>
    </dataValidation>
    <dataValidation type="list" allowBlank="1" showInputMessage="1" prompt="Select a score 0-3 that reflects the best match of the project to the criteria. 0 is the lowest, 3 is the highest. " sqref="C5:K6 C8:K10" xr:uid="{F51D9399-2025-4535-BE67-7B97DA3D7C42}">
      <formula1>$B$26:$B$29</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D482-A566-4BE1-B55B-FBB46EE74270}">
  <sheetPr>
    <tabColor rgb="FF00B0F0"/>
  </sheetPr>
  <dimension ref="A1:L29"/>
  <sheetViews>
    <sheetView topLeftCell="B1" zoomScale="80" zoomScaleNormal="80" workbookViewId="0">
      <pane xSplit="2" ySplit="2" topLeftCell="D3" activePane="bottomRight" state="frozen"/>
      <selection pane="topRight" activeCell="D1" sqref="D1"/>
      <selection pane="bottomLeft" activeCell="B3" sqref="B3"/>
      <selection pane="bottomRight" activeCell="I20" sqref="I20"/>
    </sheetView>
  </sheetViews>
  <sheetFormatPr defaultRowHeight="14.4" x14ac:dyDescent="0.3"/>
  <cols>
    <col min="2" max="2" width="10.33203125" customWidth="1"/>
    <col min="3" max="3" width="56" customWidth="1"/>
    <col min="4" max="4" width="13.44140625" customWidth="1"/>
    <col min="5" max="5" width="15.109375" customWidth="1"/>
    <col min="6" max="6" width="15.6640625" customWidth="1"/>
    <col min="7" max="7" width="16" customWidth="1"/>
    <col min="8" max="8" width="13.6640625" customWidth="1"/>
    <col min="9" max="9" width="15.44140625" customWidth="1"/>
    <col min="10" max="10" width="16.109375" customWidth="1"/>
    <col min="11" max="12" width="11" bestFit="1" customWidth="1"/>
  </cols>
  <sheetData>
    <row r="1" spans="1:12" ht="15" thickBot="1" x14ac:dyDescent="0.35">
      <c r="C1" s="38" t="s">
        <v>45</v>
      </c>
      <c r="D1" s="7" t="e">
        <f>+D13</f>
        <v>#DIV/0!</v>
      </c>
      <c r="E1" s="7" t="e">
        <f t="shared" ref="E1:L1" si="0">+E13</f>
        <v>#DIV/0!</v>
      </c>
      <c r="F1" s="7" t="e">
        <f t="shared" si="0"/>
        <v>#DIV/0!</v>
      </c>
      <c r="G1" s="7" t="e">
        <f t="shared" si="0"/>
        <v>#DIV/0!</v>
      </c>
      <c r="H1" s="7" t="e">
        <f t="shared" si="0"/>
        <v>#DIV/0!</v>
      </c>
      <c r="I1" s="7" t="e">
        <f t="shared" si="0"/>
        <v>#DIV/0!</v>
      </c>
      <c r="J1" s="7" t="e">
        <f t="shared" si="0"/>
        <v>#DIV/0!</v>
      </c>
      <c r="K1" s="7" t="e">
        <f t="shared" si="0"/>
        <v>#DIV/0!</v>
      </c>
      <c r="L1" s="7" t="e">
        <f t="shared" si="0"/>
        <v>#DIV/0!</v>
      </c>
    </row>
    <row r="2" spans="1:12" ht="147.6" customHeight="1" thickBot="1" x14ac:dyDescent="0.35">
      <c r="C2" s="9" t="s">
        <v>46</v>
      </c>
      <c r="D2" s="119" t="s">
        <v>2</v>
      </c>
      <c r="E2" s="120" t="s">
        <v>67</v>
      </c>
      <c r="F2" s="121" t="s">
        <v>68</v>
      </c>
      <c r="G2" s="121" t="s">
        <v>69</v>
      </c>
      <c r="H2" s="121" t="s">
        <v>70</v>
      </c>
      <c r="I2" s="122" t="s">
        <v>71</v>
      </c>
      <c r="J2" s="123" t="s">
        <v>8</v>
      </c>
      <c r="K2" s="123" t="s">
        <v>9</v>
      </c>
      <c r="L2" s="123" t="s">
        <v>10</v>
      </c>
    </row>
    <row r="3" spans="1:12" ht="15" thickBot="1" x14ac:dyDescent="0.35">
      <c r="C3" s="51" t="s">
        <v>47</v>
      </c>
      <c r="D3" s="60"/>
      <c r="E3" s="61"/>
      <c r="F3" s="61"/>
      <c r="G3" s="62"/>
      <c r="H3" s="61"/>
      <c r="I3" s="62"/>
      <c r="J3" s="63"/>
      <c r="K3" s="63"/>
      <c r="L3" s="63"/>
    </row>
    <row r="4" spans="1:12" ht="28.8" x14ac:dyDescent="0.3">
      <c r="A4" s="8">
        <v>1</v>
      </c>
      <c r="B4" s="8">
        <v>1</v>
      </c>
      <c r="C4" s="52" t="s">
        <v>48</v>
      </c>
      <c r="D4" s="59"/>
      <c r="E4" s="59"/>
      <c r="F4" s="59"/>
      <c r="G4" s="59"/>
      <c r="H4" s="59"/>
      <c r="I4" s="59"/>
      <c r="J4" s="59"/>
      <c r="K4" s="59"/>
      <c r="L4" s="59"/>
    </row>
    <row r="5" spans="1:12" ht="72" x14ac:dyDescent="0.3">
      <c r="A5" s="8">
        <v>2</v>
      </c>
      <c r="B5" s="8">
        <v>2</v>
      </c>
      <c r="C5" s="53" t="s">
        <v>49</v>
      </c>
      <c r="D5" s="6"/>
      <c r="E5" s="6"/>
      <c r="F5" s="6"/>
      <c r="G5" s="6"/>
      <c r="H5" s="6"/>
      <c r="I5" s="6"/>
      <c r="J5" s="6"/>
      <c r="K5" s="6"/>
      <c r="L5" s="6"/>
    </row>
    <row r="6" spans="1:12" ht="43.8" thickBot="1" x14ac:dyDescent="0.35">
      <c r="A6" s="8">
        <v>3</v>
      </c>
      <c r="B6" s="8">
        <v>3</v>
      </c>
      <c r="C6" s="54" t="s">
        <v>50</v>
      </c>
      <c r="D6" s="6"/>
      <c r="E6" s="6"/>
      <c r="F6" s="6"/>
      <c r="G6" s="6"/>
      <c r="H6" s="6"/>
      <c r="I6" s="6"/>
      <c r="J6" s="6"/>
      <c r="K6" s="6"/>
      <c r="L6" s="6"/>
    </row>
    <row r="7" spans="1:12" ht="29.4" thickBot="1" x14ac:dyDescent="0.35">
      <c r="A7" s="8"/>
      <c r="B7" s="8"/>
      <c r="C7" s="55" t="s">
        <v>51</v>
      </c>
      <c r="D7" s="60"/>
      <c r="E7" s="61"/>
      <c r="F7" s="61"/>
      <c r="G7" s="62"/>
      <c r="H7" s="61"/>
      <c r="I7" s="62"/>
      <c r="J7" s="63"/>
      <c r="K7" s="63"/>
      <c r="L7" s="63"/>
    </row>
    <row r="8" spans="1:12" x14ac:dyDescent="0.3">
      <c r="A8" s="8">
        <v>4</v>
      </c>
      <c r="B8" s="8">
        <v>4</v>
      </c>
      <c r="C8" s="56" t="s">
        <v>52</v>
      </c>
      <c r="D8" s="6"/>
      <c r="E8" s="6"/>
      <c r="F8" s="6"/>
      <c r="G8" s="6"/>
      <c r="H8" s="6"/>
      <c r="I8" s="6"/>
      <c r="J8" s="6"/>
      <c r="K8" s="6"/>
      <c r="L8" s="6"/>
    </row>
    <row r="9" spans="1:12" ht="72" x14ac:dyDescent="0.3">
      <c r="A9" s="8">
        <v>5</v>
      </c>
      <c r="B9" s="8">
        <v>5</v>
      </c>
      <c r="C9" s="57" t="s">
        <v>53</v>
      </c>
      <c r="D9" s="6"/>
      <c r="E9" s="6"/>
      <c r="F9" s="6"/>
      <c r="G9" s="6"/>
      <c r="H9" s="6"/>
      <c r="I9" s="6"/>
      <c r="J9" s="6"/>
      <c r="K9" s="6"/>
      <c r="L9" s="6"/>
    </row>
    <row r="10" spans="1:12" ht="43.8" thickBot="1" x14ac:dyDescent="0.35">
      <c r="A10" s="8">
        <v>6</v>
      </c>
      <c r="B10" s="8">
        <v>6</v>
      </c>
      <c r="C10" s="58" t="s">
        <v>54</v>
      </c>
      <c r="D10" s="6"/>
      <c r="E10" s="6"/>
      <c r="F10" s="6"/>
      <c r="G10" s="6"/>
      <c r="H10" s="6"/>
      <c r="I10" s="6"/>
      <c r="J10" s="79"/>
      <c r="K10" s="79"/>
      <c r="L10" s="79"/>
    </row>
    <row r="11" spans="1:12" x14ac:dyDescent="0.3">
      <c r="A11" s="8"/>
      <c r="B11" s="8"/>
      <c r="C11" s="70" t="s">
        <v>55</v>
      </c>
      <c r="D11" s="110" t="e">
        <f>AVERAGE(D4:D6)</f>
        <v>#DIV/0!</v>
      </c>
      <c r="E11" s="111" t="e">
        <f>AVERAGE(E4:E6)</f>
        <v>#DIV/0!</v>
      </c>
      <c r="F11" s="111" t="e">
        <f>AVERAGE(F4:F6)</f>
        <v>#DIV/0!</v>
      </c>
      <c r="G11" s="111" t="e">
        <f t="shared" ref="G11:L11" si="1">AVERAGE(G4:G6)</f>
        <v>#DIV/0!</v>
      </c>
      <c r="H11" s="111" t="e">
        <f t="shared" si="1"/>
        <v>#DIV/0!</v>
      </c>
      <c r="I11" s="111" t="e">
        <f t="shared" si="1"/>
        <v>#DIV/0!</v>
      </c>
      <c r="J11" s="111" t="e">
        <f t="shared" si="1"/>
        <v>#DIV/0!</v>
      </c>
      <c r="K11" s="111" t="e">
        <f t="shared" si="1"/>
        <v>#DIV/0!</v>
      </c>
      <c r="L11" s="112" t="e">
        <f t="shared" si="1"/>
        <v>#DIV/0!</v>
      </c>
    </row>
    <row r="12" spans="1:12" x14ac:dyDescent="0.3">
      <c r="A12" s="8"/>
      <c r="B12" s="8"/>
      <c r="C12" s="71" t="s">
        <v>56</v>
      </c>
      <c r="D12" s="113" t="e">
        <f>AVERAGE(D8:D10)</f>
        <v>#DIV/0!</v>
      </c>
      <c r="E12" s="114" t="e">
        <f>AVERAGE(E8:E10)</f>
        <v>#DIV/0!</v>
      </c>
      <c r="F12" s="114" t="e">
        <f t="shared" ref="F12:L12" si="2">AVERAGE(F8:F10)</f>
        <v>#DIV/0!</v>
      </c>
      <c r="G12" s="114" t="e">
        <f t="shared" si="2"/>
        <v>#DIV/0!</v>
      </c>
      <c r="H12" s="114" t="e">
        <f t="shared" si="2"/>
        <v>#DIV/0!</v>
      </c>
      <c r="I12" s="114" t="e">
        <f t="shared" si="2"/>
        <v>#DIV/0!</v>
      </c>
      <c r="J12" s="114" t="e">
        <f t="shared" si="2"/>
        <v>#DIV/0!</v>
      </c>
      <c r="K12" s="114" t="e">
        <f t="shared" si="2"/>
        <v>#DIV/0!</v>
      </c>
      <c r="L12" s="115" t="e">
        <f t="shared" si="2"/>
        <v>#DIV/0!</v>
      </c>
    </row>
    <row r="13" spans="1:12" ht="15" thickBot="1" x14ac:dyDescent="0.35">
      <c r="A13" s="8"/>
      <c r="B13" s="8"/>
      <c r="C13" s="80" t="s">
        <v>57</v>
      </c>
      <c r="D13" s="116" t="e">
        <f t="shared" ref="D13:L13" si="3">SUM(D11:D12)</f>
        <v>#DIV/0!</v>
      </c>
      <c r="E13" s="117" t="e">
        <f t="shared" si="3"/>
        <v>#DIV/0!</v>
      </c>
      <c r="F13" s="117" t="e">
        <f t="shared" si="3"/>
        <v>#DIV/0!</v>
      </c>
      <c r="G13" s="117" t="e">
        <f t="shared" si="3"/>
        <v>#DIV/0!</v>
      </c>
      <c r="H13" s="117" t="e">
        <f t="shared" si="3"/>
        <v>#DIV/0!</v>
      </c>
      <c r="I13" s="117" t="e">
        <f t="shared" si="3"/>
        <v>#DIV/0!</v>
      </c>
      <c r="J13" s="117" t="e">
        <f t="shared" si="3"/>
        <v>#DIV/0!</v>
      </c>
      <c r="K13" s="117" t="e">
        <f t="shared" si="3"/>
        <v>#DIV/0!</v>
      </c>
      <c r="L13" s="118" t="e">
        <f t="shared" si="3"/>
        <v>#DIV/0!</v>
      </c>
    </row>
    <row r="15" spans="1:12" ht="43.2" x14ac:dyDescent="0.3">
      <c r="C15" s="9" t="s">
        <v>58</v>
      </c>
      <c r="D15" s="18" t="s">
        <v>59</v>
      </c>
      <c r="E15" s="18" t="s">
        <v>60</v>
      </c>
      <c r="F15" s="81" t="s">
        <v>61</v>
      </c>
    </row>
    <row r="16" spans="1:12" x14ac:dyDescent="0.3">
      <c r="C16" t="s">
        <v>62</v>
      </c>
      <c r="D16" s="10">
        <v>1</v>
      </c>
      <c r="E16" s="142" t="e">
        <f>LARGE($C$13:$K$13,D16)</f>
        <v>#DIV/0!</v>
      </c>
      <c r="F16" s="6"/>
    </row>
    <row r="17" spans="3:6" x14ac:dyDescent="0.3">
      <c r="C17" t="s">
        <v>63</v>
      </c>
      <c r="D17" s="10">
        <v>2</v>
      </c>
      <c r="E17" s="142" t="e">
        <f t="shared" ref="E17:E24" si="4">LARGE($C$13:$K$13,D17)</f>
        <v>#DIV/0!</v>
      </c>
      <c r="F17" s="6"/>
    </row>
    <row r="18" spans="3:6" x14ac:dyDescent="0.3">
      <c r="C18" t="s">
        <v>64</v>
      </c>
      <c r="D18" s="10">
        <v>3</v>
      </c>
      <c r="E18" s="142" t="e">
        <f t="shared" si="4"/>
        <v>#DIV/0!</v>
      </c>
      <c r="F18" s="6"/>
    </row>
    <row r="19" spans="3:6" x14ac:dyDescent="0.3">
      <c r="C19" t="s">
        <v>65</v>
      </c>
      <c r="D19" s="10">
        <v>4</v>
      </c>
      <c r="E19" s="142" t="e">
        <f t="shared" si="4"/>
        <v>#DIV/0!</v>
      </c>
      <c r="F19" s="6"/>
    </row>
    <row r="20" spans="3:6" x14ac:dyDescent="0.3">
      <c r="D20" s="10">
        <v>5</v>
      </c>
      <c r="E20" s="142" t="e">
        <f t="shared" si="4"/>
        <v>#DIV/0!</v>
      </c>
      <c r="F20" s="6"/>
    </row>
    <row r="21" spans="3:6" x14ac:dyDescent="0.3">
      <c r="D21" s="10">
        <v>6</v>
      </c>
      <c r="E21" s="142" t="e">
        <f t="shared" si="4"/>
        <v>#DIV/0!</v>
      </c>
      <c r="F21" s="6"/>
    </row>
    <row r="22" spans="3:6" x14ac:dyDescent="0.3">
      <c r="D22" s="10">
        <v>7</v>
      </c>
      <c r="E22" s="142" t="e">
        <f t="shared" si="4"/>
        <v>#DIV/0!</v>
      </c>
      <c r="F22" s="6"/>
    </row>
    <row r="23" spans="3:6" x14ac:dyDescent="0.3">
      <c r="D23" s="10">
        <v>8</v>
      </c>
      <c r="E23" s="142" t="e">
        <f t="shared" si="4"/>
        <v>#DIV/0!</v>
      </c>
      <c r="F23" s="6"/>
    </row>
    <row r="24" spans="3:6" x14ac:dyDescent="0.3">
      <c r="D24" s="10">
        <v>9</v>
      </c>
      <c r="E24" s="142" t="e">
        <f t="shared" si="4"/>
        <v>#DIV/0!</v>
      </c>
      <c r="F24" s="6"/>
    </row>
    <row r="25" spans="3:6" x14ac:dyDescent="0.3">
      <c r="C25" t="s">
        <v>66</v>
      </c>
    </row>
    <row r="26" spans="3:6" x14ac:dyDescent="0.3">
      <c r="C26">
        <v>0</v>
      </c>
    </row>
    <row r="27" spans="3:6" x14ac:dyDescent="0.3">
      <c r="C27">
        <v>1</v>
      </c>
    </row>
    <row r="28" spans="3:6" x14ac:dyDescent="0.3">
      <c r="C28">
        <v>2</v>
      </c>
    </row>
    <row r="29" spans="3:6" x14ac:dyDescent="0.3">
      <c r="C29">
        <v>3</v>
      </c>
    </row>
  </sheetData>
  <conditionalFormatting sqref="C8">
    <cfRule type="colorScale" priority="7">
      <colorScale>
        <cfvo type="min"/>
        <cfvo type="percentile" val="50"/>
        <cfvo type="max"/>
        <color rgb="FFF8696B"/>
        <color rgb="FFFFEB84"/>
        <color rgb="FF63BE7B"/>
      </colorScale>
    </cfRule>
  </conditionalFormatting>
  <conditionalFormatting sqref="D16:D24">
    <cfRule type="colorScale" priority="8">
      <colorScale>
        <cfvo type="min"/>
        <cfvo type="percentile" val="50"/>
        <cfvo type="max"/>
        <color rgb="FF63BE7B"/>
        <color rgb="FFFFEB84"/>
        <color rgb="FFF8696B"/>
      </colorScale>
    </cfRule>
    <cfRule type="top10" priority="9" rank="10"/>
  </conditionalFormatting>
  <conditionalFormatting sqref="D4:J6 D8:J10">
    <cfRule type="colorScale" priority="11">
      <colorScale>
        <cfvo type="min"/>
        <cfvo type="percentile" val="50"/>
        <cfvo type="max"/>
        <color rgb="FFF8696B"/>
        <color rgb="FFFFEB84"/>
        <color rgb="FF63BE7B"/>
      </colorScale>
    </cfRule>
  </conditionalFormatting>
  <conditionalFormatting sqref="D11:L13">
    <cfRule type="colorScale" priority="12">
      <colorScale>
        <cfvo type="min"/>
        <cfvo type="percentile" val="50"/>
        <cfvo type="max"/>
        <color rgb="FFF8696B"/>
        <color rgb="FFFFEB84"/>
        <color rgb="FF63BE7B"/>
      </colorScale>
    </cfRule>
  </conditionalFormatting>
  <conditionalFormatting sqref="E16:E24">
    <cfRule type="colorScale" priority="1">
      <colorScale>
        <cfvo type="min"/>
        <cfvo type="percentile" val="50"/>
        <cfvo type="max"/>
        <color rgb="FFF8696B"/>
        <color rgb="FFFFEB84"/>
        <color rgb="FF63BE7B"/>
      </colorScale>
    </cfRule>
  </conditionalFormatting>
  <conditionalFormatting sqref="K4:K6 K8:K10">
    <cfRule type="colorScale" priority="5">
      <colorScale>
        <cfvo type="min"/>
        <cfvo type="percentile" val="50"/>
        <cfvo type="max"/>
        <color rgb="FFF8696B"/>
        <color rgb="FFFFEB84"/>
        <color rgb="FF63BE7B"/>
      </colorScale>
    </cfRule>
  </conditionalFormatting>
  <conditionalFormatting sqref="L4:L6 L8:L10">
    <cfRule type="colorScale" priority="4">
      <colorScale>
        <cfvo type="min"/>
        <cfvo type="percentile" val="50"/>
        <cfvo type="max"/>
        <color rgb="FFF8696B"/>
        <color rgb="FFFFEB84"/>
        <color rgb="FF63BE7B"/>
      </colorScale>
    </cfRule>
  </conditionalFormatting>
  <dataValidations count="5">
    <dataValidation type="list" allowBlank="1" showInputMessage="1" promptTitle="Score 0=1" prompt="Please select a score from the list." sqref="C26:C29" xr:uid="{21B30D3C-B41E-4EEE-875B-D26A8A0B4320}">
      <formula1>$C$26:$C$29</formula1>
    </dataValidation>
    <dataValidation type="list" allowBlank="1" showInputMessage="1" showErrorMessage="1" promptTitle="Score 0=1" sqref="C25" xr:uid="{A72ABD14-D2F5-45D5-BCA0-1507784C4DD3}">
      <formula1>$C$27:$C$29</formula1>
    </dataValidation>
    <dataValidation type="list" allowBlank="1" showInputMessage="1" prompt="Select a score 0-3 that reflects the best match of the project to the criteria. 0 is the lowest, 3 is the highest. " sqref="D5:L6 D8:L10" xr:uid="{0D094B7C-09A0-43A8-A476-596CB327ADDF}">
      <formula1>$B$26:$B$29</formula1>
    </dataValidation>
    <dataValidation type="list" allowBlank="1" showInputMessage="1" showErrorMessage="1" prompt="Select a score 0-3 that reflects the best match of the project to the criteria. 0 is the lowest, 3 is the highest. " sqref="E4:L4" xr:uid="{70EFCE9B-2D37-4095-B21B-783F767F323A}">
      <formula1>$B$26:$B$29</formula1>
    </dataValidation>
    <dataValidation type="list" allowBlank="1" showInputMessage="1" promptTitle="Scores" prompt="Select a score 0-3 that reflects the best match of the project to the criteria. 0 is the lowest, 3 is the highest. " sqref="D4" xr:uid="{BB3552CF-7608-40BF-A0C2-9BA0974E48EF}">
      <formula1>$B$26:$B$29</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AEA59-D078-420F-86EF-DC70C4422B85}">
  <sheetPr>
    <tabColor rgb="FF7030A0"/>
  </sheetPr>
  <dimension ref="A1:K29"/>
  <sheetViews>
    <sheetView zoomScale="60" zoomScaleNormal="60" workbookViewId="0">
      <pane xSplit="2" ySplit="2" topLeftCell="C3" activePane="bottomRight" state="frozenSplit"/>
      <selection pane="topRight" activeCell="D1" sqref="D1"/>
      <selection pane="bottomLeft" activeCell="A3" sqref="A3"/>
      <selection pane="bottomRight" activeCell="M22" sqref="M22"/>
    </sheetView>
  </sheetViews>
  <sheetFormatPr defaultRowHeight="14.4" x14ac:dyDescent="0.3"/>
  <cols>
    <col min="1" max="1" width="10.33203125" customWidth="1"/>
    <col min="2" max="2" width="98.33203125" customWidth="1"/>
    <col min="3" max="3" width="13.44140625" customWidth="1"/>
    <col min="4" max="4" width="15.109375" customWidth="1"/>
    <col min="5" max="5" width="20.33203125" customWidth="1"/>
    <col min="6" max="6" width="16" customWidth="1"/>
    <col min="7" max="7" width="13.6640625" customWidth="1"/>
    <col min="8" max="8" width="15.44140625" customWidth="1"/>
    <col min="9" max="9" width="16.109375" customWidth="1"/>
    <col min="10" max="10" width="10.6640625" bestFit="1" customWidth="1"/>
  </cols>
  <sheetData>
    <row r="1" spans="1:11" ht="15" thickBot="1" x14ac:dyDescent="0.35">
      <c r="B1" s="38" t="s">
        <v>45</v>
      </c>
      <c r="C1" s="7">
        <f>+C11</f>
        <v>3</v>
      </c>
      <c r="D1" s="7">
        <f t="shared" ref="D1:I1" si="0">+D11</f>
        <v>1.6666666666666667</v>
      </c>
      <c r="E1" s="7">
        <f t="shared" si="0"/>
        <v>1</v>
      </c>
      <c r="F1" s="7">
        <f t="shared" si="0"/>
        <v>0.33333333333333331</v>
      </c>
      <c r="G1" s="7">
        <f t="shared" si="0"/>
        <v>0.33333333333333331</v>
      </c>
      <c r="H1" s="7">
        <f t="shared" si="0"/>
        <v>0.33333333333333331</v>
      </c>
      <c r="I1" s="7">
        <f t="shared" si="0"/>
        <v>1.6666666666666667</v>
      </c>
    </row>
    <row r="2" spans="1:11" ht="103.95" customHeight="1" thickBot="1" x14ac:dyDescent="0.35">
      <c r="B2" s="9" t="s">
        <v>46</v>
      </c>
      <c r="C2" s="74" t="s">
        <v>2</v>
      </c>
      <c r="D2" s="75" t="s">
        <v>3</v>
      </c>
      <c r="E2" s="76" t="s">
        <v>4</v>
      </c>
      <c r="F2" s="76" t="s">
        <v>5</v>
      </c>
      <c r="G2" s="76" t="s">
        <v>6</v>
      </c>
      <c r="H2" s="77" t="s">
        <v>7</v>
      </c>
      <c r="I2" s="78" t="s">
        <v>8</v>
      </c>
      <c r="J2" s="78" t="s">
        <v>9</v>
      </c>
      <c r="K2" s="78" t="s">
        <v>10</v>
      </c>
    </row>
    <row r="3" spans="1:11" ht="15" thickBot="1" x14ac:dyDescent="0.35">
      <c r="B3" s="51" t="s">
        <v>47</v>
      </c>
      <c r="C3" s="60"/>
      <c r="D3" s="61"/>
      <c r="E3" s="61"/>
      <c r="F3" s="62"/>
      <c r="G3" s="61"/>
      <c r="H3" s="62"/>
      <c r="I3" s="63"/>
      <c r="J3" s="63"/>
      <c r="K3" s="63"/>
    </row>
    <row r="4" spans="1:11" ht="59.4" customHeight="1" x14ac:dyDescent="0.3">
      <c r="A4" s="8">
        <v>1</v>
      </c>
      <c r="B4" s="52" t="s">
        <v>48</v>
      </c>
      <c r="C4" s="59">
        <v>3</v>
      </c>
      <c r="D4" s="59">
        <v>2</v>
      </c>
      <c r="E4" s="59">
        <v>3</v>
      </c>
      <c r="F4" s="59">
        <v>1</v>
      </c>
      <c r="G4" s="59">
        <v>1</v>
      </c>
      <c r="H4" s="59">
        <v>1</v>
      </c>
      <c r="I4" s="59">
        <v>2</v>
      </c>
      <c r="J4" s="59">
        <v>1</v>
      </c>
      <c r="K4" s="59">
        <v>1</v>
      </c>
    </row>
    <row r="5" spans="1:11" ht="72" customHeight="1" x14ac:dyDescent="0.3">
      <c r="A5" s="8">
        <v>2</v>
      </c>
      <c r="B5" s="53" t="s">
        <v>49</v>
      </c>
      <c r="C5" s="6">
        <v>3</v>
      </c>
      <c r="D5" s="6">
        <v>3</v>
      </c>
      <c r="E5" s="6">
        <v>0</v>
      </c>
      <c r="F5" s="6">
        <v>0</v>
      </c>
      <c r="G5" s="6">
        <v>0</v>
      </c>
      <c r="H5" s="6">
        <v>0</v>
      </c>
      <c r="I5" s="6">
        <v>3</v>
      </c>
      <c r="J5" s="6">
        <v>0</v>
      </c>
      <c r="K5" s="6">
        <v>0</v>
      </c>
    </row>
    <row r="6" spans="1:11" ht="49.2" customHeight="1" thickBot="1" x14ac:dyDescent="0.35">
      <c r="A6" s="8">
        <v>3</v>
      </c>
      <c r="B6" s="54" t="s">
        <v>50</v>
      </c>
      <c r="C6" s="6">
        <v>3</v>
      </c>
      <c r="D6" s="6">
        <v>0</v>
      </c>
      <c r="E6" s="6">
        <v>0</v>
      </c>
      <c r="F6" s="6">
        <v>0</v>
      </c>
      <c r="G6" s="6">
        <v>0</v>
      </c>
      <c r="H6" s="6">
        <v>0</v>
      </c>
      <c r="I6" s="6">
        <v>0</v>
      </c>
      <c r="J6" s="6">
        <v>0</v>
      </c>
      <c r="K6" s="6">
        <v>0</v>
      </c>
    </row>
    <row r="7" spans="1:11" ht="15" thickBot="1" x14ac:dyDescent="0.35">
      <c r="A7" s="8"/>
      <c r="B7" s="55" t="s">
        <v>51</v>
      </c>
      <c r="C7" s="60"/>
      <c r="D7" s="61"/>
      <c r="E7" s="61"/>
      <c r="F7" s="62"/>
      <c r="G7" s="61"/>
      <c r="H7" s="62"/>
      <c r="I7" s="63"/>
      <c r="J7" s="63"/>
      <c r="K7" s="63"/>
    </row>
    <row r="8" spans="1:11" ht="58.2" customHeight="1" x14ac:dyDescent="0.3">
      <c r="A8" s="8">
        <v>4</v>
      </c>
      <c r="B8" s="56" t="s">
        <v>52</v>
      </c>
      <c r="C8" s="6">
        <v>3</v>
      </c>
      <c r="D8" s="6">
        <v>1</v>
      </c>
      <c r="E8" s="6">
        <v>1</v>
      </c>
      <c r="F8" s="6">
        <v>1</v>
      </c>
      <c r="G8" s="6">
        <v>1</v>
      </c>
      <c r="H8" s="6">
        <v>0</v>
      </c>
      <c r="I8" s="6">
        <v>1</v>
      </c>
      <c r="J8" s="6">
        <v>1</v>
      </c>
      <c r="K8" s="6">
        <v>1</v>
      </c>
    </row>
    <row r="9" spans="1:11" ht="60.6" customHeight="1" x14ac:dyDescent="0.3">
      <c r="A9" s="8">
        <v>5</v>
      </c>
      <c r="B9" s="57" t="s">
        <v>53</v>
      </c>
      <c r="C9" s="6">
        <v>3</v>
      </c>
      <c r="D9" s="6">
        <v>1</v>
      </c>
      <c r="E9" s="6">
        <v>3</v>
      </c>
      <c r="F9" s="6">
        <v>3</v>
      </c>
      <c r="G9" s="6">
        <v>3</v>
      </c>
      <c r="H9" s="6">
        <v>3</v>
      </c>
      <c r="I9" s="6">
        <v>2</v>
      </c>
      <c r="J9" s="6">
        <v>3</v>
      </c>
      <c r="K9" s="6">
        <v>3</v>
      </c>
    </row>
    <row r="10" spans="1:11" ht="54" customHeight="1" thickBot="1" x14ac:dyDescent="0.35">
      <c r="A10" s="8">
        <v>6</v>
      </c>
      <c r="B10" s="58" t="s">
        <v>54</v>
      </c>
      <c r="C10" s="6">
        <v>3</v>
      </c>
      <c r="D10" s="6">
        <v>2</v>
      </c>
      <c r="E10" s="6">
        <v>3</v>
      </c>
      <c r="F10" s="6">
        <v>3</v>
      </c>
      <c r="G10" s="6">
        <v>3</v>
      </c>
      <c r="H10" s="6">
        <v>3</v>
      </c>
      <c r="I10" s="79">
        <v>3</v>
      </c>
      <c r="J10" s="79">
        <v>3</v>
      </c>
      <c r="K10" s="79">
        <v>3</v>
      </c>
    </row>
    <row r="11" spans="1:11" ht="39" customHeight="1" x14ac:dyDescent="0.3">
      <c r="A11" s="8"/>
      <c r="B11" s="70" t="s">
        <v>55</v>
      </c>
      <c r="C11" s="64">
        <f>AVERAGE(C4:C6)</f>
        <v>3</v>
      </c>
      <c r="D11" s="65">
        <f>AVERAGE(D4:D6)</f>
        <v>1.6666666666666667</v>
      </c>
      <c r="E11" s="65">
        <f t="shared" ref="E11:H11" si="1">AVERAGE(E4:E6)</f>
        <v>1</v>
      </c>
      <c r="F11" s="65">
        <f t="shared" si="1"/>
        <v>0.33333333333333331</v>
      </c>
      <c r="G11" s="65">
        <f t="shared" si="1"/>
        <v>0.33333333333333331</v>
      </c>
      <c r="H11" s="65">
        <f t="shared" si="1"/>
        <v>0.33333333333333331</v>
      </c>
      <c r="I11" s="65">
        <f t="shared" ref="I11:K11" si="2">AVERAGE(I4:I6)</f>
        <v>1.6666666666666667</v>
      </c>
      <c r="J11" s="65">
        <f t="shared" si="2"/>
        <v>0.33333333333333331</v>
      </c>
      <c r="K11" s="65">
        <f t="shared" si="2"/>
        <v>0.33333333333333331</v>
      </c>
    </row>
    <row r="12" spans="1:11" ht="39" customHeight="1" x14ac:dyDescent="0.3">
      <c r="A12" s="8"/>
      <c r="B12" s="71" t="s">
        <v>72</v>
      </c>
      <c r="C12" s="66">
        <f>AVERAGE(C8:C10)</f>
        <v>3</v>
      </c>
      <c r="D12" s="67">
        <f>AVERAGE(D8:D10)</f>
        <v>1.3333333333333333</v>
      </c>
      <c r="E12" s="67">
        <f t="shared" ref="E12:H12" si="3">AVERAGE(E8:E10)</f>
        <v>2.3333333333333335</v>
      </c>
      <c r="F12" s="67">
        <f t="shared" si="3"/>
        <v>2.3333333333333335</v>
      </c>
      <c r="G12" s="67">
        <f t="shared" si="3"/>
        <v>2.3333333333333335</v>
      </c>
      <c r="H12" s="67">
        <f t="shared" si="3"/>
        <v>2</v>
      </c>
      <c r="I12" s="67">
        <f t="shared" ref="I12:K12" si="4">AVERAGE(I8:I10)</f>
        <v>2</v>
      </c>
      <c r="J12" s="67">
        <f t="shared" si="4"/>
        <v>2.3333333333333335</v>
      </c>
      <c r="K12" s="67">
        <f t="shared" si="4"/>
        <v>2.3333333333333335</v>
      </c>
    </row>
    <row r="13" spans="1:11" ht="39" customHeight="1" thickBot="1" x14ac:dyDescent="0.35">
      <c r="A13" s="8"/>
      <c r="B13" s="80" t="s">
        <v>57</v>
      </c>
      <c r="C13" s="68">
        <f t="shared" ref="C13:H13" si="5">SUM(C11:C12)</f>
        <v>6</v>
      </c>
      <c r="D13" s="69">
        <f t="shared" si="5"/>
        <v>3</v>
      </c>
      <c r="E13" s="69">
        <f t="shared" si="5"/>
        <v>3.3333333333333335</v>
      </c>
      <c r="F13" s="69">
        <f t="shared" si="5"/>
        <v>2.666666666666667</v>
      </c>
      <c r="G13" s="69">
        <f t="shared" si="5"/>
        <v>2.666666666666667</v>
      </c>
      <c r="H13" s="69">
        <f t="shared" si="5"/>
        <v>2.3333333333333335</v>
      </c>
      <c r="I13" s="69">
        <f t="shared" ref="I13:K13" si="6">SUM(I11:I12)</f>
        <v>3.666666666666667</v>
      </c>
      <c r="J13" s="69">
        <f t="shared" si="6"/>
        <v>2.666666666666667</v>
      </c>
      <c r="K13" s="69">
        <f t="shared" si="6"/>
        <v>2.666666666666667</v>
      </c>
    </row>
    <row r="15" spans="1:11" ht="46.2" customHeight="1" x14ac:dyDescent="0.3">
      <c r="B15" s="9" t="s">
        <v>73</v>
      </c>
      <c r="C15" s="18" t="s">
        <v>59</v>
      </c>
      <c r="D15" s="18" t="s">
        <v>60</v>
      </c>
      <c r="E15" s="18" t="s">
        <v>74</v>
      </c>
      <c r="G15" s="18"/>
    </row>
    <row r="16" spans="1:11" ht="34.950000000000003" customHeight="1" x14ac:dyDescent="0.3">
      <c r="B16" t="s">
        <v>75</v>
      </c>
      <c r="C16" s="10">
        <v>1</v>
      </c>
      <c r="D16" s="142">
        <f>LARGE($C$13:$K$13,C16)</f>
        <v>6</v>
      </c>
      <c r="E16" s="72" t="s">
        <v>2</v>
      </c>
    </row>
    <row r="17" spans="2:5" ht="37.200000000000003" customHeight="1" x14ac:dyDescent="0.3">
      <c r="B17" t="s">
        <v>63</v>
      </c>
      <c r="C17" s="10">
        <v>2</v>
      </c>
      <c r="D17" s="142">
        <f t="shared" ref="D17:D24" si="7">LARGE($C$13:$K$13,C17)</f>
        <v>3.666666666666667</v>
      </c>
      <c r="E17" s="72" t="s">
        <v>8</v>
      </c>
    </row>
    <row r="18" spans="2:5" ht="48" customHeight="1" x14ac:dyDescent="0.3">
      <c r="B18" t="s">
        <v>64</v>
      </c>
      <c r="C18" s="10">
        <v>3</v>
      </c>
      <c r="D18" s="142">
        <f t="shared" si="7"/>
        <v>3.3333333333333335</v>
      </c>
      <c r="E18" s="72" t="s">
        <v>4</v>
      </c>
    </row>
    <row r="19" spans="2:5" ht="43.95" customHeight="1" x14ac:dyDescent="0.3">
      <c r="B19" t="s">
        <v>76</v>
      </c>
      <c r="C19" s="10">
        <v>4</v>
      </c>
      <c r="D19" s="142">
        <f t="shared" si="7"/>
        <v>3</v>
      </c>
      <c r="E19" s="72" t="s">
        <v>77</v>
      </c>
    </row>
    <row r="20" spans="2:5" ht="53.4" customHeight="1" x14ac:dyDescent="0.3">
      <c r="C20" s="10">
        <v>5</v>
      </c>
      <c r="D20" s="142">
        <f t="shared" si="7"/>
        <v>2.666666666666667</v>
      </c>
      <c r="E20" s="72" t="s">
        <v>78</v>
      </c>
    </row>
    <row r="21" spans="2:5" ht="43.2" x14ac:dyDescent="0.3">
      <c r="C21" s="10">
        <v>6</v>
      </c>
      <c r="D21" s="142">
        <f t="shared" si="7"/>
        <v>2.666666666666667</v>
      </c>
      <c r="E21" s="72" t="s">
        <v>5</v>
      </c>
    </row>
    <row r="22" spans="2:5" ht="42.6" customHeight="1" x14ac:dyDescent="0.3">
      <c r="C22" s="10">
        <v>7</v>
      </c>
      <c r="D22" s="142">
        <f t="shared" si="7"/>
        <v>2.666666666666667</v>
      </c>
      <c r="E22" s="72" t="s">
        <v>9</v>
      </c>
    </row>
    <row r="23" spans="2:5" ht="39.6" customHeight="1" x14ac:dyDescent="0.3">
      <c r="C23" s="10">
        <v>8</v>
      </c>
      <c r="D23" s="142">
        <f t="shared" si="7"/>
        <v>2.666666666666667</v>
      </c>
      <c r="E23" s="72" t="s">
        <v>10</v>
      </c>
    </row>
    <row r="24" spans="2:5" ht="49.2" customHeight="1" x14ac:dyDescent="0.3">
      <c r="C24" s="10">
        <v>9</v>
      </c>
      <c r="D24" s="142">
        <f t="shared" si="7"/>
        <v>2.3333333333333335</v>
      </c>
      <c r="E24" s="73" t="s">
        <v>79</v>
      </c>
    </row>
    <row r="25" spans="2:5" ht="25.2" customHeight="1" x14ac:dyDescent="0.3">
      <c r="B25" t="s">
        <v>66</v>
      </c>
    </row>
    <row r="26" spans="2:5" x14ac:dyDescent="0.3">
      <c r="B26">
        <v>0</v>
      </c>
    </row>
    <row r="27" spans="2:5" x14ac:dyDescent="0.3">
      <c r="B27">
        <v>1</v>
      </c>
    </row>
    <row r="28" spans="2:5" x14ac:dyDescent="0.3">
      <c r="B28">
        <v>2</v>
      </c>
    </row>
    <row r="29" spans="2:5" x14ac:dyDescent="0.3">
      <c r="B29">
        <v>3</v>
      </c>
    </row>
  </sheetData>
  <conditionalFormatting sqref="B8">
    <cfRule type="colorScale" priority="5">
      <colorScale>
        <cfvo type="min"/>
        <cfvo type="percentile" val="50"/>
        <cfvo type="max"/>
        <color rgb="FFF8696B"/>
        <color rgb="FFFFEB84"/>
        <color rgb="FF63BE7B"/>
      </colorScale>
    </cfRule>
  </conditionalFormatting>
  <conditionalFormatting sqref="C16:C24">
    <cfRule type="colorScale" priority="7">
      <colorScale>
        <cfvo type="min"/>
        <cfvo type="percentile" val="50"/>
        <cfvo type="max"/>
        <color rgb="FF63BE7B"/>
        <color rgb="FFFFEB84"/>
        <color rgb="FFF8696B"/>
      </colorScale>
    </cfRule>
    <cfRule type="top10" priority="8" rank="10"/>
  </conditionalFormatting>
  <conditionalFormatting sqref="C4:K6 C8:K10">
    <cfRule type="colorScale" priority="10">
      <colorScale>
        <cfvo type="min"/>
        <cfvo type="percentile" val="50"/>
        <cfvo type="max"/>
        <color rgb="FFF8696B"/>
        <color rgb="FFFFEB84"/>
        <color rgb="FF63BE7B"/>
      </colorScale>
    </cfRule>
  </conditionalFormatting>
  <conditionalFormatting sqref="C11:K13">
    <cfRule type="colorScale" priority="11">
      <colorScale>
        <cfvo type="min"/>
        <cfvo type="percentile" val="50"/>
        <cfvo type="max"/>
        <color rgb="FFF8696B"/>
        <color rgb="FFFFEB84"/>
        <color rgb="FF63BE7B"/>
      </colorScale>
    </cfRule>
  </conditionalFormatting>
  <conditionalFormatting sqref="D16:D24">
    <cfRule type="colorScale" priority="1">
      <colorScale>
        <cfvo type="min"/>
        <cfvo type="percentile" val="50"/>
        <cfvo type="max"/>
        <color rgb="FFF8696B"/>
        <color rgb="FFFFEB84"/>
        <color rgb="FF63BE7B"/>
      </colorScale>
    </cfRule>
  </conditionalFormatting>
  <dataValidations disablePrompts="1" count="5">
    <dataValidation type="list" allowBlank="1" showInputMessage="1" prompt="Select a score 0-3 that reflects the best match of the project to the criteria. 0 is the lowest, 3 is the highest. " sqref="C5:K6 C8:K10" xr:uid="{A2732CA1-596A-4EF4-A045-C67A2FD43E6A}">
      <formula1>$B$26:$B$29</formula1>
    </dataValidation>
    <dataValidation type="list" allowBlank="1" showInputMessage="1" showErrorMessage="1" prompt="Select a score 0-3 that reflects the best match of the project to the criteria. 0 is the lowest, 3 is the highest. " sqref="D4:K4" xr:uid="{1F1E9D7F-4A34-477B-8BA0-4F6802DA74DD}">
      <formula1>$B$26:$B$29</formula1>
    </dataValidation>
    <dataValidation type="list" allowBlank="1" showInputMessage="1" promptTitle="Scores" prompt="Select a score 0-3 that reflects the best match of the project to the criteria. 0 is the lowest, 3 is the highest. " sqref="C4" xr:uid="{6936D8EE-DE15-4F22-A45C-38730B2705F3}">
      <formula1>$B$26:$B$29</formula1>
    </dataValidation>
    <dataValidation type="list" allowBlank="1" showInputMessage="1" promptTitle="Score 0=1" prompt="Please select a score from the list." sqref="B26:B29" xr:uid="{CA28CAA2-3651-4EA6-B4BD-F1FCC916EF10}">
      <formula1>$B$26:$B$29</formula1>
    </dataValidation>
    <dataValidation type="list" allowBlank="1" showInputMessage="1" showErrorMessage="1" promptTitle="Score 0=1" sqref="B25" xr:uid="{5655AB3E-4BC5-48B5-8D7E-2B56D6A1C5B6}">
      <formula1>$B$27:$B$29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fdc105c8-b0fe-4553-808c-38b900660f5d">Center Planning</Document_x0020_Type>
    <_dlc_DocId xmlns="ef66c0c8-142b-4c59-93f2-831009d530b4">SH7A6FU2NYNQ-1401406723-63</_dlc_DocId>
    <_dlc_DocIdUrl xmlns="ef66c0c8-142b-4c59-93f2-831009d530b4">
      <Url>http://teams/sites/W2R/RecyclingDevelopmentCenter/_layouts/15/DocIdRedir.aspx?ID=SH7A6FU2NYNQ-1401406723-63</Url>
      <Description>SH7A6FU2NYNQ-1401406723-63</Description>
    </_dlc_DocIdUrl>
    <Subfolder xmlns="fdc105c8-b0fe-4553-808c-38b900660f5d">work plan tool</Subfold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D8A418AA635B4B85A459F989C2C13C" ma:contentTypeVersion="3" ma:contentTypeDescription="Create a new document." ma:contentTypeScope="" ma:versionID="bcfbea351f6329a5678eb815806c318f">
  <xsd:schema xmlns:xsd="http://www.w3.org/2001/XMLSchema" xmlns:xs="http://www.w3.org/2001/XMLSchema" xmlns:p="http://schemas.microsoft.com/office/2006/metadata/properties" xmlns:ns2="ef66c0c8-142b-4c59-93f2-831009d530b4" xmlns:ns3="fdc105c8-b0fe-4553-808c-38b900660f5d" targetNamespace="http://schemas.microsoft.com/office/2006/metadata/properties" ma:root="true" ma:fieldsID="51f747b3c70f614865d6a475afdc143f" ns2:_="" ns3:_="">
    <xsd:import namespace="ef66c0c8-142b-4c59-93f2-831009d530b4"/>
    <xsd:import namespace="fdc105c8-b0fe-4553-808c-38b900660f5d"/>
    <xsd:element name="properties">
      <xsd:complexType>
        <xsd:sequence>
          <xsd:element name="documentManagement">
            <xsd:complexType>
              <xsd:all>
                <xsd:element ref="ns2:SharedWithUsers" minOccurs="0"/>
                <xsd:element ref="ns3:Document_x0020_Type"/>
                <xsd:element ref="ns2:_dlc_DocId" minOccurs="0"/>
                <xsd:element ref="ns2:_dlc_DocIdUrl" minOccurs="0"/>
                <xsd:element ref="ns2:_dlc_DocIdPersistId" minOccurs="0"/>
                <xsd:element ref="ns3:Subfold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66c0c8-142b-4c59-93f2-831009d530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dc105c8-b0fe-4553-808c-38b900660f5d" elementFormDefault="qualified">
    <xsd:import namespace="http://schemas.microsoft.com/office/2006/documentManagement/types"/>
    <xsd:import namespace="http://schemas.microsoft.com/office/infopath/2007/PartnerControls"/>
    <xsd:element name="Document_x0020_Type" ma:index="9" ma:displayName="Document Type" ma:default="Work Plan" ma:format="Dropdown" ma:indexed="true" ma:internalName="Document_x0020_Type">
      <xsd:simpleType>
        <xsd:restriction base="dms:Choice">
          <xsd:enumeration value="Work Plan"/>
          <xsd:enumeration value="Outreach"/>
          <xsd:enumeration value="Leg Rpt 2020"/>
          <xsd:enumeration value="Leg Rpt 2022"/>
          <xsd:enumeration value="Other Reports"/>
          <xsd:enumeration value="Director or ELT or PMT"/>
          <xsd:enumeration value="Center Planning"/>
        </xsd:restriction>
      </xsd:simpleType>
    </xsd:element>
    <xsd:element name="Subfolder" ma:index="13" ma:displayName="Subfolder" ma:description="Contract&#10;Reports&#10;RFP/Bids" ma:internalName="Sub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E75D13-D189-459A-90ED-A37A38A732DF}">
  <ds:schemaRefs>
    <ds:schemaRef ds:uri="http://schemas.microsoft.com/office/2006/metadata/properties"/>
    <ds:schemaRef ds:uri="http://purl.org/dc/elements/1.1/"/>
    <ds:schemaRef ds:uri="ef66c0c8-142b-4c59-93f2-831009d530b4"/>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fdc105c8-b0fe-4553-808c-38b900660f5d"/>
  </ds:schemaRefs>
</ds:datastoreItem>
</file>

<file path=customXml/itemProps2.xml><?xml version="1.0" encoding="utf-8"?>
<ds:datastoreItem xmlns:ds="http://schemas.openxmlformats.org/officeDocument/2006/customXml" ds:itemID="{1242281A-DC97-4261-B767-C6C7BA585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66c0c8-142b-4c59-93f2-831009d530b4"/>
    <ds:schemaRef ds:uri="fdc105c8-b0fe-4553-808c-38b900660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36E5BA-EE40-4F43-A850-71B86B4C15A3}">
  <ds:schemaRefs>
    <ds:schemaRef ds:uri="http://schemas.microsoft.com/sharepoint/events"/>
  </ds:schemaRefs>
</ds:datastoreItem>
</file>

<file path=customXml/itemProps4.xml><?xml version="1.0" encoding="utf-8"?>
<ds:datastoreItem xmlns:ds="http://schemas.openxmlformats.org/officeDocument/2006/customXml" ds:itemID="{16B899E9-CB43-405B-BE8A-E272852D31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Introduction</vt:lpstr>
      <vt:lpstr>Data to suppport project ideas</vt:lpstr>
      <vt:lpstr>Project ideas details</vt:lpstr>
      <vt:lpstr>Project Picker</vt:lpstr>
      <vt:lpstr>#1 Results</vt:lpstr>
      <vt:lpstr>#2 Results</vt:lpstr>
      <vt:lpstr>#3 Results</vt:lpstr>
      <vt:lpstr>#4 Results</vt:lpstr>
      <vt:lpstr>Example Mya Results</vt:lpstr>
      <vt:lpstr>All Scores</vt:lpstr>
      <vt:lpstr>crosswalk</vt:lpstr>
      <vt:lpstr>priority lists</vt:lpstr>
      <vt:lpstr>NextCycle</vt:lpstr>
      <vt:lpstr>WWU</vt:lpstr>
      <vt:lpstr>Evans</vt:lpstr>
      <vt:lpstr>OEEJ screening</vt:lpstr>
      <vt:lpstr>crosswalk!_ftnref2</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Version</dc:title>
  <dc:subject/>
  <dc:creator>Keyzers, Mya (ECY)</dc:creator>
  <cp:keywords/>
  <dc:description/>
  <cp:lastModifiedBy>Keyzers, Mya (ECY)</cp:lastModifiedBy>
  <cp:revision/>
  <dcterms:created xsi:type="dcterms:W3CDTF">2022-10-20T23:10:06Z</dcterms:created>
  <dcterms:modified xsi:type="dcterms:W3CDTF">2023-10-10T17:43:07Z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0x01010059D8A418AA635B4B85A459F989C2C13C</vt:lpwstr>
  </property>
  <property fmtid="{D5CDD505-2E9C-101B-9397-08002B2CF9AE}" pid="3" name="_dlc_DocIdItemGuid">
    <vt:lpwstr>d9e8d2de-691c-428f-8fcf-7e0d506696db</vt:lpwstr>
  </property>
</Properties>
</file>